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400" windowHeight="5895" activeTab="0"/>
  </bookViews>
  <sheets>
    <sheet name="12-13" sheetId="1" r:id="rId1"/>
    <sheet name="11-12 (3)" sheetId="2" r:id="rId2"/>
    <sheet name="11-12" sheetId="3" r:id="rId3"/>
    <sheet name="11-12 (2)" sheetId="4" r:id="rId4"/>
    <sheet name="10-11" sheetId="5" r:id="rId5"/>
    <sheet name="09-10" sheetId="6" r:id="rId6"/>
    <sheet name="Sheet2" sheetId="7" r:id="rId7"/>
    <sheet name="Sheet3" sheetId="8" r:id="rId8"/>
  </sheets>
  <definedNames>
    <definedName name="_xlnm.Print_Titles" localSheetId="5">'09-10'!$103:$105</definedName>
    <definedName name="_xlnm.Print_Titles" localSheetId="4">'10-11'!$442:$444</definedName>
    <definedName name="_xlnm.Print_Titles" localSheetId="2">'11-12'!$599:$601</definedName>
    <definedName name="_xlnm.Print_Titles" localSheetId="3">'11-12 (2)'!$528:$530</definedName>
    <definedName name="_xlnm.Print_Titles" localSheetId="1">'11-12 (3)'!$637:$639</definedName>
    <definedName name="_xlnm.Print_Titles" localSheetId="0">'12-13'!$621:$623</definedName>
  </definedNames>
  <calcPr fullCalcOnLoad="1"/>
</workbook>
</file>

<file path=xl/sharedStrings.xml><?xml version="1.0" encoding="utf-8"?>
<sst xmlns="http://schemas.openxmlformats.org/spreadsheetml/2006/main" count="13680" uniqueCount="878">
  <si>
    <t>tr­êng §H c«ng nghiÖp QN</t>
  </si>
  <si>
    <t>Khoa kinh tÕ</t>
  </si>
  <si>
    <t>( Theo QuyÕt ®Þnh sè        / Q§-TCKT ngµy          th¸ng  08  n¨m 2008</t>
  </si>
  <si>
    <t>Sè</t>
  </si>
  <si>
    <t xml:space="preserve">Sè </t>
  </si>
  <si>
    <t xml:space="preserve">        §iÓm TBCMR                    </t>
  </si>
  <si>
    <t>Møc h­ëng</t>
  </si>
  <si>
    <t>Tæng</t>
  </si>
  <si>
    <t>Ghi</t>
  </si>
  <si>
    <t>TT</t>
  </si>
  <si>
    <t>Hä Vµ Tªn</t>
  </si>
  <si>
    <t>Líp</t>
  </si>
  <si>
    <t xml:space="preserve">Häc </t>
  </si>
  <si>
    <t xml:space="preserve">RÌn </t>
  </si>
  <si>
    <t>HBKKHT</t>
  </si>
  <si>
    <t>céng</t>
  </si>
  <si>
    <t>chó</t>
  </si>
  <si>
    <t>líp</t>
  </si>
  <si>
    <t xml:space="preserve"> tËp</t>
  </si>
  <si>
    <t>LuyÖn</t>
  </si>
  <si>
    <t xml:space="preserve"> ( §ång )</t>
  </si>
  <si>
    <t xml:space="preserve">NguyÔn ThÞ </t>
  </si>
  <si>
    <t>Pha</t>
  </si>
  <si>
    <t>KÕ to¸n 16</t>
  </si>
  <si>
    <t>Tèt</t>
  </si>
  <si>
    <t xml:space="preserve">Ng« ThÞ Minh </t>
  </si>
  <si>
    <t>H­êng</t>
  </si>
  <si>
    <t>Nh÷ ThÞ</t>
  </si>
  <si>
    <t>Len</t>
  </si>
  <si>
    <t xml:space="preserve">Bïi Tr­êng </t>
  </si>
  <si>
    <t>Giang</t>
  </si>
  <si>
    <t>DN16</t>
  </si>
  <si>
    <t>XS</t>
  </si>
  <si>
    <t>Th¬</t>
  </si>
  <si>
    <t xml:space="preserve">Ph¹m ThÞ </t>
  </si>
  <si>
    <t>Hoa</t>
  </si>
  <si>
    <t>Hå ThÞ</t>
  </si>
  <si>
    <t>Dung</t>
  </si>
  <si>
    <t>KÕ To¸n 17A</t>
  </si>
  <si>
    <t>H¹nh</t>
  </si>
  <si>
    <t>Ph¹m ThÞ</t>
  </si>
  <si>
    <t>Trang</t>
  </si>
  <si>
    <t>KÕ To¸n 17B</t>
  </si>
  <si>
    <t>Nhung</t>
  </si>
  <si>
    <t>KÕ to¸n 17C</t>
  </si>
  <si>
    <t>H­¬ng</t>
  </si>
  <si>
    <t>KÕ to¸n 17D</t>
  </si>
  <si>
    <t xml:space="preserve">Ng« ThÞ Thu </t>
  </si>
  <si>
    <t>Yªn</t>
  </si>
  <si>
    <t>Liªn</t>
  </si>
  <si>
    <t>NguyÔn ThÞ</t>
  </si>
  <si>
    <t>DN17</t>
  </si>
  <si>
    <t xml:space="preserve">                   PHßNG CT-SV</t>
  </si>
  <si>
    <t>P.K Kinh tÕ</t>
  </si>
  <si>
    <t>Ng­êi lËp</t>
  </si>
  <si>
    <t xml:space="preserve"> §ç V¨n M¹nh</t>
  </si>
  <si>
    <t xml:space="preserve">     P.K Kinh tÕ</t>
  </si>
  <si>
    <t xml:space="preserve">             Ng­êi lËp</t>
  </si>
  <si>
    <t>Danh s¸ch cÊp häc bæng khuyÕn khÝch häc tËp kú I  n¨m häc 08-09</t>
  </si>
  <si>
    <t>( Theo QuyÕt ®Þnh sè        / Q§-TCKT ngµy          th¸ng  08  n¨m 2008)</t>
  </si>
  <si>
    <t xml:space="preserve">NguyÔn T. Quúnh </t>
  </si>
  <si>
    <t>NguyÔn ThÞ Lan</t>
  </si>
  <si>
    <t>Anh</t>
  </si>
  <si>
    <t>Cao ThÞ</t>
  </si>
  <si>
    <t>Mªn</t>
  </si>
  <si>
    <t>H¹nh 88</t>
  </si>
  <si>
    <t>Lôa</t>
  </si>
  <si>
    <t>Kh­¬ng ThÞ Ngäc</t>
  </si>
  <si>
    <t>Lan</t>
  </si>
  <si>
    <t xml:space="preserve">NguyÔn ThÞ Thanh </t>
  </si>
  <si>
    <t>Nhµn</t>
  </si>
  <si>
    <t xml:space="preserve">NguyÔn ThÞ        </t>
  </si>
  <si>
    <t xml:space="preserve">Tr­¬ng ThÞ </t>
  </si>
  <si>
    <t xml:space="preserve">Vò ThÞ </t>
  </si>
  <si>
    <t>Lµnh</t>
  </si>
  <si>
    <t>NguyÔn ThÞ Thu</t>
  </si>
  <si>
    <t>Ph¹m ThÞ Thu</t>
  </si>
  <si>
    <t>Vui</t>
  </si>
  <si>
    <t>§ç ThÞ</t>
  </si>
  <si>
    <t>NguyÖt</t>
  </si>
  <si>
    <t>Toµn Khãa 16+17</t>
  </si>
  <si>
    <t>Th¶o</t>
  </si>
  <si>
    <t>Ph­¬ng</t>
  </si>
  <si>
    <t>KÕ To¸n 18A</t>
  </si>
  <si>
    <t>Nga</t>
  </si>
  <si>
    <t>Toµn</t>
  </si>
  <si>
    <t>KÕ To¸n 18B</t>
  </si>
  <si>
    <t>KÕ to¸n 18C</t>
  </si>
  <si>
    <t>KÕ To¸n 18D</t>
  </si>
  <si>
    <t>NguyÔn ThÞ H¶i</t>
  </si>
  <si>
    <t>DN18</t>
  </si>
  <si>
    <t>Toµn Khãa 18</t>
  </si>
  <si>
    <t>H­yÒn</t>
  </si>
  <si>
    <t>Lý</t>
  </si>
  <si>
    <t>Thªm</t>
  </si>
  <si>
    <t>Hµ</t>
  </si>
  <si>
    <t>Hoµi</t>
  </si>
  <si>
    <t>Duyªn</t>
  </si>
  <si>
    <t>YÕn</t>
  </si>
  <si>
    <t>H¶i</t>
  </si>
  <si>
    <t>Thanh</t>
  </si>
  <si>
    <t>TuyÕt</t>
  </si>
  <si>
    <t>UyÓn</t>
  </si>
  <si>
    <t>Ph¹m Hång</t>
  </si>
  <si>
    <t>NguyÔn V¨n</t>
  </si>
  <si>
    <t>Phan ThÞ</t>
  </si>
  <si>
    <t>Ng ThÞ TuyÕt</t>
  </si>
  <si>
    <t>§µo ThÞ</t>
  </si>
  <si>
    <t>Ng« ThÞ</t>
  </si>
  <si>
    <t>Lª ThÞ</t>
  </si>
  <si>
    <t>Ph¹m ThÞ H¶i</t>
  </si>
  <si>
    <t>Vò ThÞ</t>
  </si>
  <si>
    <t>Ninh ThÞ</t>
  </si>
  <si>
    <t>TrÇn ThÞ Ph­¬ng</t>
  </si>
  <si>
    <t>§ç ThÞ HuyÒn</t>
  </si>
  <si>
    <t>Hång</t>
  </si>
  <si>
    <t>Hoµng ThÞ</t>
  </si>
  <si>
    <t>§ç ThÞ Tr©m</t>
  </si>
  <si>
    <t xml:space="preserve"> Lª Xu©n H­¬ng</t>
  </si>
  <si>
    <t>T©m</t>
  </si>
  <si>
    <t xml:space="preserve">NguyÔn T. HuyÒn </t>
  </si>
  <si>
    <t xml:space="preserve">TrÇn ThÞ Thanh </t>
  </si>
  <si>
    <t xml:space="preserve">Lª ThÞ Thuú </t>
  </si>
  <si>
    <t xml:space="preserve">TrÇn ThÞ </t>
  </si>
  <si>
    <t>V©n</t>
  </si>
  <si>
    <t>Toµn Khoa</t>
  </si>
  <si>
    <t xml:space="preserve">§Æng Kim </t>
  </si>
  <si>
    <t>T×nh</t>
  </si>
  <si>
    <t xml:space="preserve">Cao ThÞ </t>
  </si>
  <si>
    <t>Thuû</t>
  </si>
  <si>
    <t xml:space="preserve">Ng« ThÞ </t>
  </si>
  <si>
    <t>TÝnh</t>
  </si>
  <si>
    <t>Mai</t>
  </si>
  <si>
    <t xml:space="preserve">Vò ThÕ </t>
  </si>
  <si>
    <t>H­ng</t>
  </si>
  <si>
    <t xml:space="preserve">§µo ThÞ </t>
  </si>
  <si>
    <t>TrÇn T Thanh H­¬ng</t>
  </si>
  <si>
    <t xml:space="preserve">         Ng­êi lËp</t>
  </si>
  <si>
    <t>Phã Khoa Kinh tÕ</t>
  </si>
  <si>
    <t>§ç V¨n M¹nh</t>
  </si>
  <si>
    <t xml:space="preserve">Hµ ThÞ </t>
  </si>
  <si>
    <t xml:space="preserve">Lª ThÞ </t>
  </si>
  <si>
    <t xml:space="preserve">Hoµng ThÞ </t>
  </si>
  <si>
    <t xml:space="preserve">NguyÔn Trang </t>
  </si>
  <si>
    <t>HiÒn</t>
  </si>
  <si>
    <t xml:space="preserve">Hoµng ThÞ BÝch </t>
  </si>
  <si>
    <t>L­u Quúnh</t>
  </si>
  <si>
    <t>T¹ ThÞ Xu©n</t>
  </si>
  <si>
    <t>KÕ to¸n 18D</t>
  </si>
  <si>
    <t xml:space="preserve"> TrÇn T Thanh H­¬ng</t>
  </si>
  <si>
    <t xml:space="preserve">           Ng­êi lËp</t>
  </si>
  <si>
    <t>Danh s¸ch cÊp häc bæng khuyÕn khÝch häc tËp kú I  n¨m häc 09-10</t>
  </si>
  <si>
    <t>KÕ to¸n 17A</t>
  </si>
  <si>
    <t>KÕ to¸n 17B</t>
  </si>
  <si>
    <t>KÕ to¸n 18A</t>
  </si>
  <si>
    <t>KÕ to¸n 18B</t>
  </si>
  <si>
    <t>KÕ to¸n 19A</t>
  </si>
  <si>
    <t>KÕ to¸n 19C</t>
  </si>
  <si>
    <t>KÕ to¸n 19D</t>
  </si>
  <si>
    <t>KÕ to¸n 19E</t>
  </si>
  <si>
    <t>DN19</t>
  </si>
  <si>
    <t>H»ng</t>
  </si>
  <si>
    <t>Thoan</t>
  </si>
  <si>
    <t xml:space="preserve">Phan ThÞ </t>
  </si>
  <si>
    <t>Thªu</t>
  </si>
  <si>
    <t xml:space="preserve">NguyÔn ThÞ Thu </t>
  </si>
  <si>
    <t xml:space="preserve">Hoµng Thu </t>
  </si>
  <si>
    <t>Ph­îng</t>
  </si>
  <si>
    <t xml:space="preserve">T¨ng ThÞ </t>
  </si>
  <si>
    <t xml:space="preserve">Cao ThÞ Thu </t>
  </si>
  <si>
    <t>Thuú</t>
  </si>
  <si>
    <t>Ng¾m</t>
  </si>
  <si>
    <t>Dù</t>
  </si>
  <si>
    <t xml:space="preserve">Ph¹m Mai </t>
  </si>
  <si>
    <t xml:space="preserve">NguyÔn ThÞ Kim </t>
  </si>
  <si>
    <t>Chung</t>
  </si>
  <si>
    <t>Vò ThÞ Thanh</t>
  </si>
  <si>
    <t>Hoµ</t>
  </si>
  <si>
    <t xml:space="preserve">D­¬ng ThÞ Thanh  </t>
  </si>
  <si>
    <t>H¶o</t>
  </si>
  <si>
    <t>§inh ThÞ Thu</t>
  </si>
  <si>
    <t>Ngoan</t>
  </si>
  <si>
    <t>Thuý</t>
  </si>
  <si>
    <t xml:space="preserve">§Æng H¶i </t>
  </si>
  <si>
    <t>Bïi ThÞ</t>
  </si>
  <si>
    <t>Xim</t>
  </si>
  <si>
    <t xml:space="preserve">Hµ ThÞ           </t>
  </si>
  <si>
    <t>Chuyªn</t>
  </si>
  <si>
    <t>XuyÕn</t>
  </si>
  <si>
    <t>TrÇn ThÞ</t>
  </si>
  <si>
    <t xml:space="preserve">L©m ThÞ </t>
  </si>
  <si>
    <t>NguyÔn ThÞ Hång</t>
  </si>
  <si>
    <t>Thu</t>
  </si>
  <si>
    <t>Ph¹m ThÞ Kim</t>
  </si>
  <si>
    <t>§oµn H­¬ng</t>
  </si>
  <si>
    <t>Tr­¬ng ThÞ</t>
  </si>
  <si>
    <t>Nh©m</t>
  </si>
  <si>
    <t xml:space="preserve">Ph¹m C«ng </t>
  </si>
  <si>
    <t>Dinh</t>
  </si>
  <si>
    <t>Xoa</t>
  </si>
  <si>
    <t>§Æng V¨n</t>
  </si>
  <si>
    <t>§¹t</t>
  </si>
  <si>
    <t>Vâ Thu</t>
  </si>
  <si>
    <t>NguyÔn ThÞ Thanh</t>
  </si>
  <si>
    <t>Siªm</t>
  </si>
  <si>
    <t xml:space="preserve">Lª Thu </t>
  </si>
  <si>
    <t>Hµ A</t>
  </si>
  <si>
    <t>NguyÔn Minh</t>
  </si>
  <si>
    <t xml:space="preserve">§ç ThÞ Tr©m </t>
  </si>
  <si>
    <t xml:space="preserve">TrÇn ThÞ Hång </t>
  </si>
  <si>
    <t>Lê Thị Thu</t>
  </si>
  <si>
    <t>Hằng</t>
  </si>
  <si>
    <t>Nguyễn Thị</t>
  </si>
  <si>
    <t>Hà</t>
  </si>
  <si>
    <t>Phạm Thị</t>
  </si>
  <si>
    <t>Huệ</t>
  </si>
  <si>
    <t>Đinh Thị</t>
  </si>
  <si>
    <t>Phượng</t>
  </si>
  <si>
    <t>Thảo</t>
  </si>
  <si>
    <t>Đinh Thị Thuỳ</t>
  </si>
  <si>
    <t>Phan Thị Hồng</t>
  </si>
  <si>
    <t>Nhi</t>
  </si>
  <si>
    <t>Hồi</t>
  </si>
  <si>
    <t>Nguyễn Đức</t>
  </si>
  <si>
    <t>Quân</t>
  </si>
  <si>
    <t>Vò V¨n</t>
  </si>
  <si>
    <t>Minh</t>
  </si>
  <si>
    <t xml:space="preserve">    Khoa Kinh tÕ</t>
  </si>
  <si>
    <t xml:space="preserve">   §ç V¨n M¹nh</t>
  </si>
  <si>
    <t>( Theo QuyÕt ®Þnh sè         / Q§-CTSV ngµy 15 th¸ng  04  n¨m 2010)</t>
  </si>
  <si>
    <t>Danh s¸ch cÊp häc bæng khuyÕn khÝch häc tËp kú II  n¨m häc 09-10</t>
  </si>
  <si>
    <t>( Theo QuyÕt ®Þnh sè           / Q§-CTSV ngµy      th¸ng  8  n¨m 2010)</t>
  </si>
  <si>
    <t xml:space="preserve">L­¬ng ThÞ Thanh </t>
  </si>
  <si>
    <t>HiÖn</t>
  </si>
  <si>
    <t xml:space="preserve">D­¬ng ThÞ </t>
  </si>
  <si>
    <t>Kh¸nh</t>
  </si>
  <si>
    <t xml:space="preserve">Lª ThÞ HuyÒn </t>
  </si>
  <si>
    <t xml:space="preserve">Bïi ThÞ </t>
  </si>
  <si>
    <t xml:space="preserve">NguyÔn Ngäc </t>
  </si>
  <si>
    <t>LiÖu</t>
  </si>
  <si>
    <t xml:space="preserve">Ph¹m ThÞ H¹nh </t>
  </si>
  <si>
    <t xml:space="preserve">TrÞnh ThÞ </t>
  </si>
  <si>
    <t xml:space="preserve">Ph¹m Hång </t>
  </si>
  <si>
    <t xml:space="preserve">NguyÔn Minh </t>
  </si>
  <si>
    <t xml:space="preserve">Hoµng ThÞ Thuú </t>
  </si>
  <si>
    <t>Th×n</t>
  </si>
  <si>
    <t>Đỗ Hương</t>
  </si>
  <si>
    <t>Liên</t>
  </si>
  <si>
    <t>Giang ThÞ Linh</t>
  </si>
  <si>
    <t>Chi</t>
  </si>
  <si>
    <t>Th­¬ng</t>
  </si>
  <si>
    <t>Bªn</t>
  </si>
  <si>
    <t>Xu©n</t>
  </si>
  <si>
    <t>L­¬ng ThÞ Hoµi</t>
  </si>
  <si>
    <t>Ng©n</t>
  </si>
  <si>
    <t>tr­êng ®¹i häc c«ng nghiÖp QN</t>
  </si>
  <si>
    <t xml:space="preserve">Phïng ThÞ </t>
  </si>
  <si>
    <t>HuyÒn</t>
  </si>
  <si>
    <t xml:space="preserve">Vò ThÞ Ngäc </t>
  </si>
  <si>
    <t>Hoµn</t>
  </si>
  <si>
    <t xml:space="preserve">   §ç Th¶o§Þu</t>
  </si>
  <si>
    <t>Danh s¸ch cÊp häc bæng khuyÕn khÝch häc tËp kú I  n¨m häc 2010-2011</t>
  </si>
  <si>
    <t>Nguyễn Văn</t>
  </si>
  <si>
    <t>Khánh</t>
  </si>
  <si>
    <t>Hồng</t>
  </si>
  <si>
    <t>Trần Thị</t>
  </si>
  <si>
    <t>Hè</t>
  </si>
  <si>
    <t>Nguyễn Thị Như</t>
  </si>
  <si>
    <t>Quỳnh</t>
  </si>
  <si>
    <t>Hà Thu</t>
  </si>
  <si>
    <t>Huần</t>
  </si>
  <si>
    <t>Nguyễn Thị Kim</t>
  </si>
  <si>
    <t>Oanh</t>
  </si>
  <si>
    <t>Đinh Thị Như</t>
  </si>
  <si>
    <t>Náng</t>
  </si>
  <si>
    <t>Hoàng Thị</t>
  </si>
  <si>
    <t>Tuyết</t>
  </si>
  <si>
    <t>Đoàn Thị</t>
  </si>
  <si>
    <t>Vũ Thị</t>
  </si>
  <si>
    <t>Nhinh</t>
  </si>
  <si>
    <t>Bùi Thị</t>
  </si>
  <si>
    <t>Mùi</t>
  </si>
  <si>
    <t>§H 2A</t>
  </si>
  <si>
    <t>Tăng Thị Thanh</t>
  </si>
  <si>
    <t>Tâm</t>
  </si>
  <si>
    <t>Vũ Thúy</t>
  </si>
  <si>
    <t>Vương Thị</t>
  </si>
  <si>
    <t>Huê</t>
  </si>
  <si>
    <t>Nguyễn Thị Hồng</t>
  </si>
  <si>
    <t>Lê Thị</t>
  </si>
  <si>
    <t>Huyền</t>
  </si>
  <si>
    <t>Đặng Thị</t>
  </si>
  <si>
    <t>Nhàn</t>
  </si>
  <si>
    <t>Trần Thị Quỳnh</t>
  </si>
  <si>
    <t>Ánh</t>
  </si>
  <si>
    <t>Thắm</t>
  </si>
  <si>
    <t>Đào Thị</t>
  </si>
  <si>
    <t>Nguyễn Thị Thu</t>
  </si>
  <si>
    <t>§H 2B</t>
  </si>
  <si>
    <t>Nguyễn Thị Hải</t>
  </si>
  <si>
    <t>Dương</t>
  </si>
  <si>
    <t>Hiền</t>
  </si>
  <si>
    <t>Vũ Thị Thu</t>
  </si>
  <si>
    <t>Hường</t>
  </si>
  <si>
    <t>§H 2C</t>
  </si>
  <si>
    <t>Hoàng Việt</t>
  </si>
  <si>
    <t>Luận</t>
  </si>
  <si>
    <t>Nguyễn Thị Hòa</t>
  </si>
  <si>
    <t>An</t>
  </si>
  <si>
    <t>Phạm Minh</t>
  </si>
  <si>
    <t>Ngọc</t>
  </si>
  <si>
    <t>§H 2D</t>
  </si>
  <si>
    <t>TrÇn ThÞ P</t>
  </si>
  <si>
    <t>Chang</t>
  </si>
  <si>
    <t xml:space="preserve">Lª ThÞ Thu </t>
  </si>
  <si>
    <t>B¶o</t>
  </si>
  <si>
    <t xml:space="preserve">Tõ ThÞ </t>
  </si>
  <si>
    <t>Quúnh</t>
  </si>
  <si>
    <t xml:space="preserve">Ng ThÞ Thïy </t>
  </si>
  <si>
    <t>TrangA</t>
  </si>
  <si>
    <t xml:space="preserve">Ng ThÞ Thanh </t>
  </si>
  <si>
    <t xml:space="preserve">Vò Nguyªn </t>
  </si>
  <si>
    <t>Kh«i</t>
  </si>
  <si>
    <t xml:space="preserve">Ph¹m ThÞ Thïy </t>
  </si>
  <si>
    <t xml:space="preserve">TrÇn Huy </t>
  </si>
  <si>
    <t>Hïng</t>
  </si>
  <si>
    <t>S©m</t>
  </si>
  <si>
    <t>Kto¸n 18A</t>
  </si>
  <si>
    <t>NguyÔnV¨n</t>
  </si>
  <si>
    <t xml:space="preserve">§inh ThÞ </t>
  </si>
  <si>
    <t>Phóc</t>
  </si>
  <si>
    <t xml:space="preserve">NguyÔn Thïy </t>
  </si>
  <si>
    <t>D­¬ng</t>
  </si>
  <si>
    <t>Huª</t>
  </si>
  <si>
    <t>HuÕ</t>
  </si>
  <si>
    <t>T­ëng</t>
  </si>
  <si>
    <t xml:space="preserve">Vò M¹nh </t>
  </si>
  <si>
    <t>ThuÊn</t>
  </si>
  <si>
    <t>Nghiªm ThÞ</t>
  </si>
  <si>
    <t>Kto¸n 18B</t>
  </si>
  <si>
    <t>Kto¸n 18C</t>
  </si>
  <si>
    <t>Quyªn</t>
  </si>
  <si>
    <t xml:space="preserve">NguyÔn Thu </t>
  </si>
  <si>
    <t xml:space="preserve">Ph¹m ThÞ Thu </t>
  </si>
  <si>
    <t xml:space="preserve">Bïi ThÞ H¶i </t>
  </si>
  <si>
    <t xml:space="preserve">Ph¹m ThÞ Lý </t>
  </si>
  <si>
    <t xml:space="preserve">Ng ThÞ Minh </t>
  </si>
  <si>
    <t>HiÓn</t>
  </si>
  <si>
    <t>QuÕ</t>
  </si>
  <si>
    <t xml:space="preserve">Ng ThÞ Thóy </t>
  </si>
  <si>
    <t xml:space="preserve">Khæng ThÞ </t>
  </si>
  <si>
    <t xml:space="preserve">Ng ThÞ Hång </t>
  </si>
  <si>
    <t>§µo ThÞ Quúnh</t>
  </si>
  <si>
    <t>Chay</t>
  </si>
  <si>
    <t xml:space="preserve">§ç ThÞ </t>
  </si>
  <si>
    <t xml:space="preserve">Tèng ThÞ </t>
  </si>
  <si>
    <t xml:space="preserve">Ng ThÞ TuyÕt </t>
  </si>
  <si>
    <t>Ng ThÞ V©n</t>
  </si>
  <si>
    <t xml:space="preserve">Hå ThÞ </t>
  </si>
  <si>
    <t xml:space="preserve">L­u ThÞ Thïy </t>
  </si>
  <si>
    <t>LuyÕn</t>
  </si>
  <si>
    <t xml:space="preserve">TrÇn ThÞ ¸nh </t>
  </si>
  <si>
    <t xml:space="preserve">TrÇn ThÞ Ph­¬ng </t>
  </si>
  <si>
    <t xml:space="preserve">TrÇn ThÞ Mai </t>
  </si>
  <si>
    <t>Th¾m</t>
  </si>
  <si>
    <t>§Æng ThÞ</t>
  </si>
  <si>
    <t>§«ng</t>
  </si>
  <si>
    <t xml:space="preserve">§ç ThÞ HuyÒn </t>
  </si>
  <si>
    <t xml:space="preserve">Ph¹m Thu </t>
  </si>
  <si>
    <t>Vò ThÞ Ngäc</t>
  </si>
  <si>
    <t xml:space="preserve">Ninh ThÞ </t>
  </si>
  <si>
    <t>TrÇn Xu©n</t>
  </si>
  <si>
    <t>Ng Thi ThuËn</t>
  </si>
  <si>
    <t>Kto¸n 18D</t>
  </si>
  <si>
    <t>NguyÔn ThÞ Kim</t>
  </si>
  <si>
    <t>HuÖ</t>
  </si>
  <si>
    <t>Lương Thị</t>
  </si>
  <si>
    <t>Thuỷ</t>
  </si>
  <si>
    <t>Lê Thị Tú</t>
  </si>
  <si>
    <t>Quyên</t>
  </si>
  <si>
    <t>Kto¸n 19A</t>
  </si>
  <si>
    <t>Trần Thị Thuỳ</t>
  </si>
  <si>
    <t>Linh</t>
  </si>
  <si>
    <t>Kto¸n 19B</t>
  </si>
  <si>
    <t>Dương Thị Thùy</t>
  </si>
  <si>
    <t>Ngân</t>
  </si>
  <si>
    <t>Thơm</t>
  </si>
  <si>
    <t>Kto¸n 19C</t>
  </si>
  <si>
    <t>Đinh Thị Thanh</t>
  </si>
  <si>
    <t>Hương</t>
  </si>
  <si>
    <t>Kto¸n 19E</t>
  </si>
  <si>
    <t xml:space="preserve">Vò ThÞ BÝch </t>
  </si>
  <si>
    <t>Kto¸n 20A</t>
  </si>
  <si>
    <t>Kto¸n 20F</t>
  </si>
  <si>
    <t>Nguyễn Thị Phan</t>
  </si>
  <si>
    <t>Nguyễn Thị Thanh</t>
  </si>
  <si>
    <t>Huỳnh Thị</t>
  </si>
  <si>
    <t>Phương</t>
  </si>
  <si>
    <t>DN20</t>
  </si>
  <si>
    <t xml:space="preserve">TuyÕt </t>
  </si>
  <si>
    <t>SN 13/8/90</t>
  </si>
  <si>
    <t>( Theo QuyÕt ®Þnh sè           / Q§-CTSV ngµy      th¸ng  4  n¨m 2011)</t>
  </si>
  <si>
    <t xml:space="preserve">   §ç Th¶o DÞu</t>
  </si>
  <si>
    <t>Danh s¸ch cÊp häc bæng khuyÕn khÝch häc tËp kú II  n¨m häc 2010-2011</t>
  </si>
  <si>
    <t>( Theo QuyÕt ®Þnh sè           / Q§-CTSV ngµy      th¸ng  8  n¨m 2011)</t>
  </si>
  <si>
    <t>Chu Thị Hải</t>
  </si>
  <si>
    <t>Yến</t>
  </si>
  <si>
    <t>Vân</t>
  </si>
  <si>
    <t>Phí Thị Huyền</t>
  </si>
  <si>
    <t>Tuyến</t>
  </si>
  <si>
    <t>Huế</t>
  </si>
  <si>
    <t>Nguyễn Thị Huyền</t>
  </si>
  <si>
    <t>Trần Thu</t>
  </si>
  <si>
    <t>Bình</t>
  </si>
  <si>
    <t xml:space="preserve">Lª Mai </t>
  </si>
  <si>
    <t xml:space="preserve">Tr­¬ng ThÞ V©n </t>
  </si>
  <si>
    <t>TrÇn Kh­¬ng</t>
  </si>
  <si>
    <t>Duy</t>
  </si>
  <si>
    <t>D­¬ng ThÞ Ph­¬ng</t>
  </si>
  <si>
    <t>LÖ</t>
  </si>
  <si>
    <t>Vinh</t>
  </si>
  <si>
    <t xml:space="preserve">§oµn ThÞ </t>
  </si>
  <si>
    <t xml:space="preserve">TrÇn Kim </t>
  </si>
  <si>
    <t xml:space="preserve">Ng ThÞ Thu </t>
  </si>
  <si>
    <t>TrÇn ThÞ Thu</t>
  </si>
  <si>
    <t xml:space="preserve">Lª H¹nh </t>
  </si>
  <si>
    <t>Nguyªn</t>
  </si>
  <si>
    <t>§µo</t>
  </si>
  <si>
    <t>H­íng</t>
  </si>
  <si>
    <t>Hân</t>
  </si>
  <si>
    <t>Vũ Quyết</t>
  </si>
  <si>
    <t>Tiến</t>
  </si>
  <si>
    <t>Nguyễn Thị Mai</t>
  </si>
  <si>
    <t>KÕ to¸n 19B</t>
  </si>
  <si>
    <t>Ngát</t>
  </si>
  <si>
    <t>Ly</t>
  </si>
  <si>
    <t>Phạm Thị Vân</t>
  </si>
  <si>
    <t>Nguyễn Thị Khánh</t>
  </si>
  <si>
    <t>Hòa</t>
  </si>
  <si>
    <t>Huyên</t>
  </si>
  <si>
    <t>Trang28/8</t>
  </si>
  <si>
    <t>Phạm Thị Ngọc</t>
  </si>
  <si>
    <t xml:space="preserve">Lê Thị </t>
  </si>
  <si>
    <t>Lý Thị</t>
  </si>
  <si>
    <t>KÕ to¸n 20F</t>
  </si>
  <si>
    <t>Nhuần</t>
  </si>
  <si>
    <t>Trịnh Thị Thanh</t>
  </si>
  <si>
    <t>Nguyễn Thanh</t>
  </si>
  <si>
    <t>Xuân</t>
  </si>
  <si>
    <t>Đoàn Thị Hồng</t>
  </si>
  <si>
    <t>Gấm</t>
  </si>
  <si>
    <t>Hạnh</t>
  </si>
  <si>
    <t>Hợi</t>
  </si>
  <si>
    <t xml:space="preserve">NguyÔn ThÞ Hång </t>
  </si>
  <si>
    <t>Bùi Thị Thanh</t>
  </si>
  <si>
    <t>Đỗ Thị</t>
  </si>
  <si>
    <t>Ngà</t>
  </si>
  <si>
    <t>Hiên</t>
  </si>
  <si>
    <t>Đỗ Thị Như</t>
  </si>
  <si>
    <t xml:space="preserve">Ph¹m Ngäc </t>
  </si>
  <si>
    <t>L©m</t>
  </si>
  <si>
    <t xml:space="preserve">L­u ThÞ H¶i </t>
  </si>
  <si>
    <t>Lª ThÞ Hång</t>
  </si>
  <si>
    <t>Trần Lệ</t>
  </si>
  <si>
    <t>Đỗ Thu</t>
  </si>
  <si>
    <t>Biên</t>
  </si>
  <si>
    <t xml:space="preserve"> </t>
  </si>
  <si>
    <t>Danh s¸ch cÊp häc bæng khuyÕn khÝch häc tËp kú I  n¨m häc 2011-2012</t>
  </si>
  <si>
    <t>( Theo QuyÕt ®Þnh sè           / Q§-CTSV ngµy      th¸ng  3  n¨m 2012)</t>
  </si>
  <si>
    <t>Chinh</t>
  </si>
  <si>
    <t>Trương Thị Thu</t>
  </si>
  <si>
    <t>Hậu</t>
  </si>
  <si>
    <t>Vũ Ngọc</t>
  </si>
  <si>
    <t>Thành</t>
  </si>
  <si>
    <t>Nguyễn Hoàng</t>
  </si>
  <si>
    <t>Nam</t>
  </si>
  <si>
    <t>Vũ Hải</t>
  </si>
  <si>
    <t>Hoàng Thị Xuân</t>
  </si>
  <si>
    <t>Vương Hải</t>
  </si>
  <si>
    <t>Nguyễn Thị Nguyệt</t>
  </si>
  <si>
    <t>Quế</t>
  </si>
  <si>
    <t>Phạm Thị Thanh</t>
  </si>
  <si>
    <t>Nõn</t>
  </si>
  <si>
    <t>Lưu Thị</t>
  </si>
  <si>
    <t>Chu Thị Hoàng</t>
  </si>
  <si>
    <t>Thủy</t>
  </si>
  <si>
    <t>Loan</t>
  </si>
  <si>
    <t>Đỗ Thế</t>
  </si>
  <si>
    <t>Quyền</t>
  </si>
  <si>
    <t>Nguyễn Thị Hương</t>
  </si>
  <si>
    <t>Mạc Thi Diệu</t>
  </si>
  <si>
    <t>Trịnh Thị</t>
  </si>
  <si>
    <t>Ngô Thị</t>
  </si>
  <si>
    <t>Vũ Thị Mai</t>
  </si>
  <si>
    <t>Sen</t>
  </si>
  <si>
    <t>Cao Thị Tú</t>
  </si>
  <si>
    <t>Bích</t>
  </si>
  <si>
    <t>Bùi Thị Thúy</t>
  </si>
  <si>
    <t>Đào Thị Thu</t>
  </si>
  <si>
    <t>Lã Thị</t>
  </si>
  <si>
    <t>Thư</t>
  </si>
  <si>
    <t>Hà Thị Vân</t>
  </si>
  <si>
    <t>Phan Thị Minh</t>
  </si>
  <si>
    <t>Trà</t>
  </si>
  <si>
    <t>Hồ Thị</t>
  </si>
  <si>
    <t>Ưng Thị</t>
  </si>
  <si>
    <t>Thúy</t>
  </si>
  <si>
    <t xml:space="preserve">Trần Thị </t>
  </si>
  <si>
    <t>Võ Thị</t>
  </si>
  <si>
    <t>Ngô Thị Thu</t>
  </si>
  <si>
    <t>Nguyễn Thị Minh</t>
  </si>
  <si>
    <t>Vượng</t>
  </si>
  <si>
    <t>Mai Thị Thu</t>
  </si>
  <si>
    <t>Cúc</t>
  </si>
  <si>
    <t>Bùi Thị Ngọc</t>
  </si>
  <si>
    <t>Lãnh Thị</t>
  </si>
  <si>
    <t>Thân Văn</t>
  </si>
  <si>
    <t>Vũ</t>
  </si>
  <si>
    <t>Nguyễn Thế</t>
  </si>
  <si>
    <t>Tĩnh</t>
  </si>
  <si>
    <t xml:space="preserve">NguyÔn ThÞ Ngäc </t>
  </si>
  <si>
    <t xml:space="preserve">Ph¹m ThÞ H­¬ng </t>
  </si>
  <si>
    <t xml:space="preserve">Lª ThÞ Ph­¬ng </t>
  </si>
  <si>
    <t xml:space="preserve">NguyÔn C«ng </t>
  </si>
  <si>
    <t>Th¾ng</t>
  </si>
  <si>
    <t>§H 3A</t>
  </si>
  <si>
    <t>TuyÕn</t>
  </si>
  <si>
    <t>§inh ThÞ</t>
  </si>
  <si>
    <t>Cóc</t>
  </si>
  <si>
    <t xml:space="preserve">Bïi ThÞ Thu </t>
  </si>
  <si>
    <t xml:space="preserve">Lª Thïy </t>
  </si>
  <si>
    <t>§H 3B</t>
  </si>
  <si>
    <t xml:space="preserve">Hå Kim </t>
  </si>
  <si>
    <t xml:space="preserve">V­¬ng Ngäc </t>
  </si>
  <si>
    <t xml:space="preserve">NguyÔn Thanh </t>
  </si>
  <si>
    <t xml:space="preserve">§ç ThÞ LÖ </t>
  </si>
  <si>
    <t xml:space="preserve">§µo Thanh </t>
  </si>
  <si>
    <t>Ngäc</t>
  </si>
  <si>
    <t xml:space="preserve">§Æng ThÞ Thu </t>
  </si>
  <si>
    <t>§H 3C</t>
  </si>
  <si>
    <t xml:space="preserve">Bïi ThÞ Thanh </t>
  </si>
  <si>
    <t>ThiÕu</t>
  </si>
  <si>
    <t>T­¬i</t>
  </si>
  <si>
    <t>T¨ng ThÞ</t>
  </si>
  <si>
    <t>§H 3D</t>
  </si>
  <si>
    <t xml:space="preserve">Lª Minh </t>
  </si>
  <si>
    <t>Lª ThÞ Lan</t>
  </si>
  <si>
    <t>§H 3E</t>
  </si>
  <si>
    <t>Phạm Thị Bích</t>
  </si>
  <si>
    <t>Nguyễn Thị Ngọc</t>
  </si>
  <si>
    <t>Trâm</t>
  </si>
  <si>
    <t>Lâm Thị</t>
  </si>
  <si>
    <t xml:space="preserve">Hường </t>
  </si>
  <si>
    <t>Phiên</t>
  </si>
  <si>
    <t>Hương B</t>
  </si>
  <si>
    <t>Hoµng ThÞ Thanh</t>
  </si>
  <si>
    <t>Thoa</t>
  </si>
  <si>
    <t>Phan Thị Thu</t>
  </si>
  <si>
    <t>Xuyền</t>
  </si>
  <si>
    <t>Hoàn</t>
  </si>
  <si>
    <t>Diệp</t>
  </si>
  <si>
    <t>Trần Thị Thanh</t>
  </si>
  <si>
    <t>Trần Thị Hoài</t>
  </si>
  <si>
    <t>Khanh</t>
  </si>
  <si>
    <t>Dương Hải</t>
  </si>
  <si>
    <t>Ninh</t>
  </si>
  <si>
    <t>Nguyễn Thị Thuỳ</t>
  </si>
  <si>
    <t>Việt</t>
  </si>
  <si>
    <t>Tô Thị</t>
  </si>
  <si>
    <t>Hài</t>
  </si>
  <si>
    <t>Mến</t>
  </si>
  <si>
    <t>Ty Sông</t>
  </si>
  <si>
    <t>Lại Thị</t>
  </si>
  <si>
    <t>Trần Thị Lệ</t>
  </si>
  <si>
    <t>Chu Thị</t>
  </si>
  <si>
    <t>Nhâm</t>
  </si>
  <si>
    <t>Bùi Minh</t>
  </si>
  <si>
    <t>Nguyễn Thị Bích</t>
  </si>
  <si>
    <t>Bùi Bích</t>
  </si>
  <si>
    <t>Thương</t>
  </si>
  <si>
    <t>Dương Thị</t>
  </si>
  <si>
    <t>Nguyễn Phương</t>
  </si>
  <si>
    <t>Đào Thị Hồng</t>
  </si>
  <si>
    <t>Hà Thị Thu</t>
  </si>
  <si>
    <t>Thỏa</t>
  </si>
  <si>
    <t>Trần Vân</t>
  </si>
  <si>
    <t>Quí</t>
  </si>
  <si>
    <t>Mỵ</t>
  </si>
  <si>
    <t>Nguyễn Trúc Thứ</t>
  </si>
  <si>
    <t>Trần Thị Kim</t>
  </si>
  <si>
    <t>Ngô Phương</t>
  </si>
  <si>
    <t xml:space="preserve">Bïi Thi </t>
  </si>
  <si>
    <t xml:space="preserve">Nhung </t>
  </si>
  <si>
    <t xml:space="preserve">Bµn ThÞ </t>
  </si>
  <si>
    <t>TrÇn ThÞ Thóy</t>
  </si>
  <si>
    <t>KÕ to¸n 20A</t>
  </si>
  <si>
    <t xml:space="preserve">Lª ThÞ Thuý </t>
  </si>
  <si>
    <t>KÕ to¸n 20B</t>
  </si>
  <si>
    <t xml:space="preserve">T¹ ThÞ </t>
  </si>
  <si>
    <t>KÕ to¸n 20C</t>
  </si>
  <si>
    <t xml:space="preserve">NguyÔn ThÞ Hµ </t>
  </si>
  <si>
    <t xml:space="preserve">NguyÔn ThÞ      </t>
  </si>
  <si>
    <t>Lu©n</t>
  </si>
  <si>
    <t>BÝch</t>
  </si>
  <si>
    <t>L­¬ng ThÞ</t>
  </si>
  <si>
    <t xml:space="preserve">§ång ThÞ </t>
  </si>
  <si>
    <t xml:space="preserve">L©m ThÞ          </t>
  </si>
  <si>
    <t>KÕ to¸n 20D</t>
  </si>
  <si>
    <t>KÕ to¸n 20E</t>
  </si>
  <si>
    <t xml:space="preserve">Chu ThÞ Minh </t>
  </si>
  <si>
    <t>Hoan</t>
  </si>
  <si>
    <t>Bïi ThÞ Thuú</t>
  </si>
  <si>
    <t xml:space="preserve">NguyÔn Mai Ngäc </t>
  </si>
  <si>
    <t>DN 20</t>
  </si>
  <si>
    <t>Nguyễn Thị Phương</t>
  </si>
  <si>
    <t>Thuỳ</t>
  </si>
  <si>
    <t>Ninh Thị</t>
  </si>
  <si>
    <t>Lô</t>
  </si>
  <si>
    <t>Ngô Thị Mai</t>
  </si>
  <si>
    <t xml:space="preserve">Vi Thị </t>
  </si>
  <si>
    <t>Kim Thị</t>
  </si>
  <si>
    <t>Thêm</t>
  </si>
  <si>
    <t>Thái Thị</t>
  </si>
  <si>
    <t>Nguyễn Thị Hằng</t>
  </si>
  <si>
    <t>Duyên</t>
  </si>
  <si>
    <t>Định</t>
  </si>
  <si>
    <t xml:space="preserve">Bùi Hồng  </t>
  </si>
  <si>
    <t>Bùi Kim</t>
  </si>
  <si>
    <t>KÕ to¸n 21B</t>
  </si>
  <si>
    <t>CÇn</t>
  </si>
  <si>
    <t>KÕ to¸n 21D</t>
  </si>
  <si>
    <t>§H 4A</t>
  </si>
  <si>
    <t>Long</t>
  </si>
  <si>
    <t xml:space="preserve">Đoàn Mạnh  </t>
  </si>
  <si>
    <t xml:space="preserve">Vũ Thị  </t>
  </si>
  <si>
    <t xml:space="preserve">Hoàng Thị Hải </t>
  </si>
  <si>
    <t xml:space="preserve">Trịnh Thị Thúy </t>
  </si>
  <si>
    <t xml:space="preserve">Nguyễn Thị  </t>
  </si>
  <si>
    <t xml:space="preserve">Nguyễn Hải  </t>
  </si>
  <si>
    <t>§H 4C</t>
  </si>
  <si>
    <t>§H 4D</t>
  </si>
  <si>
    <t>ChuyÒn</t>
  </si>
  <si>
    <t>Hßa</t>
  </si>
  <si>
    <t xml:space="preserve">Hoàng Thị </t>
  </si>
  <si>
    <t xml:space="preserve">Trịnh Thị Quỳnh  </t>
  </si>
  <si>
    <t xml:space="preserve">Hoàng Thị Thùy </t>
  </si>
  <si>
    <t xml:space="preserve">Phương Thị  </t>
  </si>
  <si>
    <t xml:space="preserve">Ngô Thị Linh </t>
  </si>
  <si>
    <t xml:space="preserve">Nguyễn Thu  </t>
  </si>
  <si>
    <t>§H 4E</t>
  </si>
  <si>
    <t>Thïy</t>
  </si>
  <si>
    <t>Thuý 18/5</t>
  </si>
  <si>
    <t>§ç HuyÒn</t>
  </si>
  <si>
    <t>Ch©m</t>
  </si>
  <si>
    <t>NguyÔn TrÇn NhËt</t>
  </si>
  <si>
    <t>TrÇn ThÞ Thanh</t>
  </si>
  <si>
    <t xml:space="preserve">Trần Việt </t>
  </si>
  <si>
    <t>( Theo QuyÕt ®Þnh sè           / Q§-CTSV ngµy      th¸ng  4  n¨m 2012)</t>
  </si>
  <si>
    <t>Chu ThÞ Thu</t>
  </si>
  <si>
    <t>NguyÔn ThÞ Tróc</t>
  </si>
  <si>
    <t>NguyÔn ThÞ Ph­¬ng</t>
  </si>
  <si>
    <t>Hîp</t>
  </si>
  <si>
    <t>Cộng</t>
  </si>
  <si>
    <t>DiÖp</t>
  </si>
  <si>
    <t xml:space="preserve">§oµn ThÞ Thu </t>
  </si>
  <si>
    <t>Danh s¸ch cÊp häc bæng khuyÕn khÝch häc tËp kú II  n¨m häc 2011-2012</t>
  </si>
  <si>
    <t>( Theo QuyÕt ®Þnh sè           / Q§-CTSV ngµy      th¸ng  9  n¨m 2012)</t>
  </si>
  <si>
    <t>Vũ Thị Hồng</t>
  </si>
  <si>
    <t>Chuyên</t>
  </si>
  <si>
    <t>Đào Thị Thanh</t>
  </si>
  <si>
    <t>Trần Thị Bích</t>
  </si>
  <si>
    <t>Phạm Vân</t>
  </si>
  <si>
    <t>Mai Thị Vân</t>
  </si>
  <si>
    <t>Trương Thị</t>
  </si>
  <si>
    <t>Tuyên</t>
  </si>
  <si>
    <t>Hoạt</t>
  </si>
  <si>
    <t>Phạm Thị Thu</t>
  </si>
  <si>
    <t>Nguyễn Hà</t>
  </si>
  <si>
    <t>Phạm Thị Hồng</t>
  </si>
  <si>
    <t xml:space="preserve">§Æng ThÞ </t>
  </si>
  <si>
    <t>Th¬m</t>
  </si>
  <si>
    <t xml:space="preserve">L­êng ThÞ </t>
  </si>
  <si>
    <t>Thùc</t>
  </si>
  <si>
    <t>Phó</t>
  </si>
  <si>
    <t>BÐ</t>
  </si>
  <si>
    <t xml:space="preserve">NguyÔn Kh¸nh </t>
  </si>
  <si>
    <t xml:space="preserve">T« Kh¸nh </t>
  </si>
  <si>
    <t xml:space="preserve">Vò V¨n </t>
  </si>
  <si>
    <t>Ph­êng</t>
  </si>
  <si>
    <t xml:space="preserve">Cï ThÞ Minh </t>
  </si>
  <si>
    <t xml:space="preserve">NguyÔn Th¸i </t>
  </si>
  <si>
    <t>Hoµng</t>
  </si>
  <si>
    <t>LÜnh</t>
  </si>
  <si>
    <t xml:space="preserve">TrÇn ThÞ Ngäc </t>
  </si>
  <si>
    <t xml:space="preserve">Hµ Huy </t>
  </si>
  <si>
    <t>NhÊt</t>
  </si>
  <si>
    <t xml:space="preserve">D­¬ng ThÞ H¶i </t>
  </si>
  <si>
    <t>NhÉn</t>
  </si>
  <si>
    <t>Nguyễn Trần Nhật</t>
  </si>
  <si>
    <t>Lệ</t>
  </si>
  <si>
    <t xml:space="preserve">Vũ Thị </t>
  </si>
  <si>
    <t xml:space="preserve">Lê Thị Kim </t>
  </si>
  <si>
    <t xml:space="preserve">Phạm Thị </t>
  </si>
  <si>
    <t xml:space="preserve">Đặng Thị </t>
  </si>
  <si>
    <t xml:space="preserve">Nguyễn Kim </t>
  </si>
  <si>
    <t xml:space="preserve">Nguyễn Thuỳ </t>
  </si>
  <si>
    <t xml:space="preserve">Bùi Thị </t>
  </si>
  <si>
    <t xml:space="preserve">Nguyễn Thị </t>
  </si>
  <si>
    <t xml:space="preserve">Cù Thị </t>
  </si>
  <si>
    <t>Hoàng Thị Hải</t>
  </si>
  <si>
    <t xml:space="preserve">Đoàn Mạnh </t>
  </si>
  <si>
    <t xml:space="preserve">Lê Thị Hồng </t>
  </si>
  <si>
    <t xml:space="preserve">Đoàn Thị </t>
  </si>
  <si>
    <t>Đặng Thị Hồng</t>
  </si>
  <si>
    <t xml:space="preserve">Nguyễn Hải </t>
  </si>
  <si>
    <t xml:space="preserve">Phạm Thị Tú </t>
  </si>
  <si>
    <t xml:space="preserve">Trần Thị Thanh </t>
  </si>
  <si>
    <t xml:space="preserve">Nguyễn Thu </t>
  </si>
  <si>
    <t xml:space="preserve">Ôn Thị </t>
  </si>
  <si>
    <t xml:space="preserve">Đỗ Thị Mỹ </t>
  </si>
  <si>
    <t>Năm</t>
  </si>
  <si>
    <t xml:space="preserve">Nguyễn Thị Thu </t>
  </si>
  <si>
    <t xml:space="preserve">Trịnh Thị Quỳnh </t>
  </si>
  <si>
    <t xml:space="preserve">Nguyễn Kiều </t>
  </si>
  <si>
    <t xml:space="preserve"> Anh</t>
  </si>
  <si>
    <t xml:space="preserve">Lê Thị Thu </t>
  </si>
  <si>
    <t>Lê</t>
  </si>
  <si>
    <t>Mơ</t>
  </si>
  <si>
    <t>Thùy</t>
  </si>
  <si>
    <t>ĐH 4A</t>
  </si>
  <si>
    <t>ĐH 4B</t>
  </si>
  <si>
    <t>ĐH 4C</t>
  </si>
  <si>
    <t>ĐH 4D</t>
  </si>
  <si>
    <t>ĐH 4E</t>
  </si>
  <si>
    <t xml:space="preserve">Đào Bích </t>
  </si>
  <si>
    <t xml:space="preserve">Ngô Thị </t>
  </si>
  <si>
    <t xml:space="preserve">Đào Thị Vân </t>
  </si>
  <si>
    <t xml:space="preserve">Bùi Hồng </t>
  </si>
  <si>
    <t xml:space="preserve">Hoàng Thị Bích </t>
  </si>
  <si>
    <t xml:space="preserve">Đỗ Thị Thúy </t>
  </si>
  <si>
    <t xml:space="preserve">Phó Thị </t>
  </si>
  <si>
    <t xml:space="preserve">Ngô Ngọc </t>
  </si>
  <si>
    <t>Cần</t>
  </si>
  <si>
    <t xml:space="preserve">Vũ Thị Hà </t>
  </si>
  <si>
    <t xml:space="preserve">Nguyễn Thảo </t>
  </si>
  <si>
    <t xml:space="preserve">Đỗ Thị </t>
  </si>
  <si>
    <t xml:space="preserve">Vũ Thanh </t>
  </si>
  <si>
    <t>Lâm</t>
  </si>
  <si>
    <t xml:space="preserve">Dương Thị Ngọc </t>
  </si>
  <si>
    <t xml:space="preserve">Vũ Minh </t>
  </si>
  <si>
    <t xml:space="preserve">Ph­¬ng ThÞ </t>
  </si>
  <si>
    <t>Huyªn</t>
  </si>
  <si>
    <t xml:space="preserve">NguyÔn ThÞ Tr­êng </t>
  </si>
  <si>
    <t xml:space="preserve">NguyÔn ThÞ Tróc </t>
  </si>
  <si>
    <t>Ph¹m ThÞ TuyÕn</t>
  </si>
  <si>
    <t xml:space="preserve">D­¬ng ThÞ Trang </t>
  </si>
  <si>
    <t xml:space="preserve">Hoµng Thóy </t>
  </si>
  <si>
    <t xml:space="preserve">NguyÔn Thµnh </t>
  </si>
  <si>
    <t>§øc</t>
  </si>
  <si>
    <t>B×nh</t>
  </si>
  <si>
    <t xml:space="preserve">§Æng ThÞ Mai </t>
  </si>
  <si>
    <t>Chanh</t>
  </si>
  <si>
    <t xml:space="preserve">Lý ThÞ </t>
  </si>
  <si>
    <t>Xuấn</t>
  </si>
  <si>
    <t>Bế Hồng</t>
  </si>
  <si>
    <t>Lê Quỳnh</t>
  </si>
  <si>
    <t>Lê Hoàng</t>
  </si>
  <si>
    <t>Hải</t>
  </si>
  <si>
    <r>
      <t>y</t>
    </r>
    <r>
      <rPr>
        <sz val="14"/>
        <rFont val=".VnTime"/>
        <family val="2"/>
      </rPr>
      <t>Õn</t>
    </r>
  </si>
  <si>
    <r>
      <t>¸</t>
    </r>
    <r>
      <rPr>
        <sz val="14"/>
        <rFont val=".VnTime"/>
        <family val="2"/>
      </rPr>
      <t>nh</t>
    </r>
  </si>
  <si>
    <t>Ghi chó: Mäi ý kiÕn th¾c m¾c vÒ häc bæng Khoa sÏ gi¶i quyÕt ®Õn tr­íc 10 giê ngµy 30/8/2012</t>
  </si>
  <si>
    <t>TuyÒn</t>
  </si>
  <si>
    <t>Kế toán 21A</t>
  </si>
  <si>
    <t>Kế toán 21B</t>
  </si>
  <si>
    <t>Kế toán 21C</t>
  </si>
  <si>
    <t>Kế toán 21D</t>
  </si>
  <si>
    <t>Kế toán 21E</t>
  </si>
  <si>
    <t>Kế toán 21F</t>
  </si>
  <si>
    <t>Danh s¸ch cÊp häc bæng khuyÕn khÝch häc tËp kú I  n¨m häc 2012-2013</t>
  </si>
  <si>
    <t xml:space="preserve">§Æng ThÞ Quúnh </t>
  </si>
  <si>
    <t xml:space="preserve">Lª ThÞ Nam </t>
  </si>
  <si>
    <t>HËu</t>
  </si>
  <si>
    <t xml:space="preserve">NguyÔn ThÞ Th¶o </t>
  </si>
  <si>
    <t>§iÖp</t>
  </si>
  <si>
    <t xml:space="preserve">NguyÔn H¶i </t>
  </si>
  <si>
    <t>S¬n</t>
  </si>
  <si>
    <t xml:space="preserve">Ph¹m ThÞ KiÒu </t>
  </si>
  <si>
    <t>Ph¹m ThÞ Thanh</t>
  </si>
  <si>
    <t xml:space="preserve">NguyÔn V¨n </t>
  </si>
  <si>
    <t xml:space="preserve">Hµ Thu </t>
  </si>
  <si>
    <t xml:space="preserve">NguyÔn Ph­íc </t>
  </si>
  <si>
    <t>T¶o</t>
  </si>
  <si>
    <t>NguyÔn ThÞ LÖ</t>
  </si>
  <si>
    <t>NghÜa</t>
  </si>
  <si>
    <t>§inh ThÞ Thïy</t>
  </si>
  <si>
    <t xml:space="preserve">Vò §øc </t>
  </si>
  <si>
    <t>Tïng</t>
  </si>
  <si>
    <t>NÕt</t>
  </si>
  <si>
    <t xml:space="preserve">Ng« ThÞ         </t>
  </si>
  <si>
    <t>§µo ThÞ BÝch</t>
  </si>
  <si>
    <t xml:space="preserve">Cao Ngäc </t>
  </si>
  <si>
    <t>Bæ sung kú II/2011-2012</t>
  </si>
  <si>
    <t>Häc bæng K2, K3, K20</t>
  </si>
  <si>
    <t xml:space="preserve">Trịnh Thị </t>
  </si>
  <si>
    <t>KT.K21A</t>
  </si>
  <si>
    <t xml:space="preserve">Nguyễn Điệp </t>
  </si>
  <si>
    <t>KT.K21B</t>
  </si>
  <si>
    <t>Vũ Thị Phương</t>
  </si>
  <si>
    <t xml:space="preserve">Nguyễn Thị Hà </t>
  </si>
  <si>
    <t>Vi</t>
  </si>
  <si>
    <t>KT.K21C</t>
  </si>
  <si>
    <t>KT.K21D</t>
  </si>
  <si>
    <t xml:space="preserve">Nguyễn Thị       </t>
  </si>
  <si>
    <t xml:space="preserve">Đào Thị Hoàng </t>
  </si>
  <si>
    <t>KT.K21E</t>
  </si>
  <si>
    <t xml:space="preserve">Nguyễn Thị Lan </t>
  </si>
  <si>
    <t>KT.K21F</t>
  </si>
  <si>
    <t xml:space="preserve">Nguyễn Thị Phương </t>
  </si>
  <si>
    <t>QTKD.K21</t>
  </si>
  <si>
    <t xml:space="preserve">Dương Thị Hoài </t>
  </si>
  <si>
    <t xml:space="preserve">Bùi Thị Lệ </t>
  </si>
  <si>
    <t>Nguyễn Thu</t>
  </si>
  <si>
    <t>Lanh</t>
  </si>
  <si>
    <t>Lê Thị Phương</t>
  </si>
  <si>
    <t>Trần Thị Thu</t>
  </si>
  <si>
    <t>Nguyễn Quang</t>
  </si>
  <si>
    <t>Thắng</t>
  </si>
  <si>
    <t>Hà Thanh</t>
  </si>
  <si>
    <t>Tạ Như</t>
  </si>
  <si>
    <t>Nguyễn Thị Cầm</t>
  </si>
  <si>
    <t>Thơ</t>
  </si>
  <si>
    <t>Nguyễn Thị Lan</t>
  </si>
  <si>
    <t>Nguyễn Thị Thùy</t>
  </si>
  <si>
    <t xml:space="preserve">Ngô Thị Trung </t>
  </si>
  <si>
    <t xml:space="preserve">Nguyễn Thị Mai </t>
  </si>
  <si>
    <t xml:space="preserve">Vũ Thị Lệ </t>
  </si>
  <si>
    <t xml:space="preserve">Trần Thị Khánh </t>
  </si>
  <si>
    <t xml:space="preserve">Nguyễn Thị         </t>
  </si>
  <si>
    <t xml:space="preserve">Nguyễn Thị Thanh </t>
  </si>
  <si>
    <t>NGuyễn Thị</t>
  </si>
  <si>
    <t>Lương</t>
  </si>
  <si>
    <t xml:space="preserve">La Thu </t>
  </si>
  <si>
    <t xml:space="preserve">Đỗ Thu             </t>
  </si>
  <si>
    <t>QTKD.K22</t>
  </si>
  <si>
    <t>KT. K22A</t>
  </si>
  <si>
    <t>KT. K22B</t>
  </si>
  <si>
    <t>KT. K22C</t>
  </si>
  <si>
    <t>KT. K22D</t>
  </si>
  <si>
    <t>KT.K4A</t>
  </si>
  <si>
    <t xml:space="preserve">Nguyễn Thúy </t>
  </si>
  <si>
    <t>KT.K4B</t>
  </si>
  <si>
    <t>Ba</t>
  </si>
  <si>
    <t>KT.K4C</t>
  </si>
  <si>
    <t xml:space="preserve">Lê Thị Mỹ </t>
  </si>
  <si>
    <t>KT.K4D</t>
  </si>
  <si>
    <t>Đặng Thị Thu</t>
  </si>
  <si>
    <t xml:space="preserve">Đinh Thị </t>
  </si>
  <si>
    <t>KT.K4E</t>
  </si>
  <si>
    <t xml:space="preserve">Hoàng Thị Phương </t>
  </si>
  <si>
    <t xml:space="preserve">Lương Thị Lệ </t>
  </si>
  <si>
    <t xml:space="preserve">NguyÔn Hång </t>
  </si>
  <si>
    <t>Nhµi</t>
  </si>
  <si>
    <t xml:space="preserve">§inh ThÞ TuyÕt </t>
  </si>
  <si>
    <t xml:space="preserve">Vò Hång </t>
  </si>
  <si>
    <t xml:space="preserve">Bïi ThÞ Thuú </t>
  </si>
  <si>
    <t xml:space="preserve">Vò ThÞ Lan </t>
  </si>
  <si>
    <t xml:space="preserve">NguyÔn Duy </t>
  </si>
  <si>
    <t>ThiÖn</t>
  </si>
  <si>
    <t>Hµ Thanh</t>
  </si>
  <si>
    <t>ThuËn</t>
  </si>
  <si>
    <t xml:space="preserve">Lª DiÖu </t>
  </si>
  <si>
    <t xml:space="preserve">§oµn ThÞ Thanh </t>
  </si>
  <si>
    <t xml:space="preserve">NguyÔn ThÞ Th­¬ng </t>
  </si>
  <si>
    <t xml:space="preserve">L· §øc </t>
  </si>
  <si>
    <t>M¹nh</t>
  </si>
  <si>
    <t xml:space="preserve">Số </t>
  </si>
  <si>
    <t>tín chỉ</t>
  </si>
  <si>
    <t xml:space="preserve">      Đỗ Thảo Dịu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</si>
</sst>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&quot;$&quot;#,##0"/>
    <numFmt numFmtId="179" formatCode="#,##0.000000"/>
  </numFmts>
  <fonts count="29">
    <font>
      <sz val="12"/>
      <name val=".VnTime"/>
      <family val="0"/>
    </font>
    <font>
      <b/>
      <sz val="12"/>
      <name val=".VnTimeH"/>
      <family val="2"/>
    </font>
    <font>
      <sz val="10"/>
      <name val="Arial"/>
      <family val="0"/>
    </font>
    <font>
      <b/>
      <u val="single"/>
      <sz val="12"/>
      <name val=".VnTimeH"/>
      <family val="2"/>
    </font>
    <font>
      <b/>
      <i/>
      <sz val="12"/>
      <name val=".VnTime"/>
      <family val="2"/>
    </font>
    <font>
      <b/>
      <sz val="12"/>
      <name val=".VnTime"/>
      <family val="2"/>
    </font>
    <font>
      <sz val="12"/>
      <color indexed="8"/>
      <name val="Arial"/>
      <family val="0"/>
    </font>
    <font>
      <i/>
      <sz val="12"/>
      <name val=".VnTime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0"/>
    </font>
    <font>
      <sz val="12"/>
      <name val=".VnTimeH"/>
      <family val="2"/>
    </font>
    <font>
      <i/>
      <sz val="14"/>
      <name val=".VnAristote"/>
      <family val="2"/>
    </font>
    <font>
      <b/>
      <sz val="14"/>
      <name val=".VnAristote"/>
      <family val="2"/>
    </font>
    <font>
      <sz val="14"/>
      <name val=".VnAristote"/>
      <family val="2"/>
    </font>
    <font>
      <sz val="11"/>
      <name val=".VnTime"/>
      <family val="2"/>
    </font>
    <font>
      <sz val="12"/>
      <name val="Arial"/>
      <family val="0"/>
    </font>
    <font>
      <b/>
      <sz val="12"/>
      <name val="Arial"/>
      <family val="0"/>
    </font>
    <font>
      <sz val="14"/>
      <name val=".VnTime"/>
      <family val="2"/>
    </font>
    <font>
      <sz val="14"/>
      <color indexed="8"/>
      <name val=".VnTime"/>
      <family val="2"/>
    </font>
    <font>
      <b/>
      <sz val="14"/>
      <name val=".VnTime"/>
      <family val="2"/>
    </font>
    <font>
      <b/>
      <sz val="14"/>
      <color indexed="8"/>
      <name val=".VnTime"/>
      <family val="2"/>
    </font>
    <font>
      <sz val="14"/>
      <color indexed="8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.VnTimeH"/>
      <family val="2"/>
    </font>
    <font>
      <b/>
      <sz val="14"/>
      <name val=".VnTimeH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>
        <color indexed="8"/>
      </left>
      <right>
        <color indexed="8"/>
      </right>
      <top style="hair"/>
      <bottom style="hair"/>
    </border>
    <border>
      <left style="thin"/>
      <right>
        <color indexed="8"/>
      </right>
      <top style="hair"/>
      <bottom style="hair"/>
    </border>
    <border>
      <left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8"/>
      </right>
      <top>
        <color indexed="63"/>
      </top>
      <bottom style="hair"/>
    </border>
    <border>
      <left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/>
      <right>
        <color indexed="8"/>
      </right>
      <top style="hair"/>
      <bottom>
        <color indexed="63"/>
      </bottom>
    </border>
    <border>
      <left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1" xfId="19" applyFont="1" applyFill="1" applyBorder="1" applyAlignment="1">
      <alignment horizontal="center"/>
      <protection/>
    </xf>
    <xf numFmtId="0" fontId="0" fillId="0" borderId="0" xfId="19" applyFont="1" applyFill="1">
      <alignment/>
      <protection/>
    </xf>
    <xf numFmtId="0" fontId="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  <xf numFmtId="172" fontId="5" fillId="0" borderId="0" xfId="19" applyNumberFormat="1" applyFont="1" applyFill="1">
      <alignment/>
      <protection/>
    </xf>
    <xf numFmtId="172" fontId="5" fillId="0" borderId="0" xfId="19" applyNumberFormat="1" applyFont="1" applyFill="1" applyAlignment="1">
      <alignment horizontal="right"/>
      <protection/>
    </xf>
    <xf numFmtId="0" fontId="0" fillId="0" borderId="2" xfId="0" applyFont="1" applyBorder="1" applyAlignment="1">
      <alignment horizontal="center"/>
    </xf>
    <xf numFmtId="0" fontId="0" fillId="0" borderId="3" xfId="19" applyFont="1" applyFill="1" applyBorder="1" applyAlignment="1">
      <alignment horizontal="center"/>
      <protection/>
    </xf>
    <xf numFmtId="0" fontId="0" fillId="0" borderId="4" xfId="19" applyFont="1" applyFill="1" applyBorder="1" applyAlignment="1">
      <alignment horizontal="centerContinuous"/>
      <protection/>
    </xf>
    <xf numFmtId="0" fontId="0" fillId="0" borderId="3" xfId="19" applyFont="1" applyFill="1" applyBorder="1" applyAlignment="1">
      <alignment horizontal="centerContinuous"/>
      <protection/>
    </xf>
    <xf numFmtId="0" fontId="0" fillId="0" borderId="2" xfId="19" applyFont="1" applyFill="1" applyBorder="1" applyAlignment="1">
      <alignment horizontal="center"/>
      <protection/>
    </xf>
    <xf numFmtId="0" fontId="0" fillId="0" borderId="5" xfId="19" applyFont="1" applyFill="1" applyBorder="1" applyAlignment="1">
      <alignment/>
      <protection/>
    </xf>
    <xf numFmtId="0" fontId="5" fillId="0" borderId="5" xfId="19" applyFont="1" applyFill="1" applyBorder="1" applyAlignment="1">
      <alignment horizontal="center"/>
      <protection/>
    </xf>
    <xf numFmtId="172" fontId="0" fillId="0" borderId="2" xfId="19" applyNumberFormat="1" applyFont="1" applyFill="1" applyBorder="1" applyAlignment="1">
      <alignment horizontal="center"/>
      <protection/>
    </xf>
    <xf numFmtId="172" fontId="5" fillId="0" borderId="2" xfId="19" applyNumberFormat="1" applyFont="1" applyFill="1" applyBorder="1" applyAlignment="1">
      <alignment horizontal="center"/>
      <protection/>
    </xf>
    <xf numFmtId="0" fontId="5" fillId="0" borderId="2" xfId="19" applyFont="1" applyFill="1" applyBorder="1" applyAlignment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7" xfId="19" applyFont="1" applyFill="1" applyBorder="1" applyAlignment="1">
      <alignment horizontal="center"/>
      <protection/>
    </xf>
    <xf numFmtId="0" fontId="0" fillId="0" borderId="6" xfId="19" applyFont="1" applyFill="1" applyBorder="1" applyAlignment="1">
      <alignment horizontal="center"/>
      <protection/>
    </xf>
    <xf numFmtId="0" fontId="5" fillId="0" borderId="6" xfId="19" applyFont="1" applyFill="1" applyBorder="1" applyAlignment="1">
      <alignment horizontal="center"/>
      <protection/>
    </xf>
    <xf numFmtId="172" fontId="0" fillId="0" borderId="6" xfId="19" applyNumberFormat="1" applyFont="1" applyFill="1" applyBorder="1" applyAlignment="1">
      <alignment horizontal="center"/>
      <protection/>
    </xf>
    <xf numFmtId="172" fontId="5" fillId="0" borderId="6" xfId="19" applyNumberFormat="1" applyFont="1" applyFill="1" applyBorder="1" applyAlignment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9" xfId="19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0" fontId="0" fillId="0" borderId="9" xfId="19" applyFont="1" applyFill="1" applyBorder="1">
      <alignment/>
      <protection/>
    </xf>
    <xf numFmtId="0" fontId="0" fillId="0" borderId="8" xfId="19" applyFont="1" applyFill="1" applyBorder="1" applyAlignment="1">
      <alignment horizontal="center"/>
      <protection/>
    </xf>
    <xf numFmtId="0" fontId="5" fillId="0" borderId="8" xfId="19" applyFont="1" applyFill="1" applyBorder="1" applyAlignment="1">
      <alignment horizontal="center"/>
      <protection/>
    </xf>
    <xf numFmtId="172" fontId="5" fillId="0" borderId="8" xfId="19" applyNumberFormat="1" applyFont="1" applyFill="1" applyBorder="1" applyAlignment="1">
      <alignment horizontal="center"/>
      <protection/>
    </xf>
    <xf numFmtId="0" fontId="0" fillId="0" borderId="8" xfId="19" applyFont="1" applyFill="1" applyBorder="1">
      <alignment/>
      <protection/>
    </xf>
    <xf numFmtId="0" fontId="0" fillId="0" borderId="11" xfId="0" applyFont="1" applyBorder="1" applyAlignment="1">
      <alignment horizontal="center"/>
    </xf>
    <xf numFmtId="0" fontId="6" fillId="0" borderId="11" xfId="19" applyFont="1" applyFill="1" applyBorder="1" applyAlignment="1">
      <alignment horizontal="center"/>
      <protection/>
    </xf>
    <xf numFmtId="0" fontId="8" fillId="0" borderId="11" xfId="19" applyFont="1" applyFill="1" applyBorder="1" applyAlignment="1">
      <alignment horizontal="center"/>
      <protection/>
    </xf>
    <xf numFmtId="0" fontId="9" fillId="0" borderId="11" xfId="19" applyFont="1" applyFill="1" applyBorder="1" applyAlignment="1">
      <alignment horizontal="center"/>
      <protection/>
    </xf>
    <xf numFmtId="2" fontId="9" fillId="0" borderId="11" xfId="19" applyNumberFormat="1" applyFont="1" applyFill="1" applyBorder="1" applyAlignment="1">
      <alignment horizontal="center"/>
      <protection/>
    </xf>
    <xf numFmtId="3" fontId="10" fillId="0" borderId="11" xfId="19" applyNumberFormat="1" applyFont="1" applyFill="1" applyBorder="1">
      <alignment/>
      <protection/>
    </xf>
    <xf numFmtId="3" fontId="10" fillId="0" borderId="11" xfId="19" applyNumberFormat="1" applyFont="1" applyFill="1" applyBorder="1" applyAlignment="1">
      <alignment horizontal="right"/>
      <protection/>
    </xf>
    <xf numFmtId="0" fontId="6" fillId="0" borderId="11" xfId="19" applyFont="1" applyFill="1" applyBorder="1">
      <alignment/>
      <protection/>
    </xf>
    <xf numFmtId="0" fontId="0" fillId="0" borderId="12" xfId="0" applyFont="1" applyBorder="1" applyAlignment="1">
      <alignment horizontal="center"/>
    </xf>
    <xf numFmtId="0" fontId="6" fillId="0" borderId="12" xfId="19" applyFont="1" applyFill="1" applyBorder="1" applyAlignment="1">
      <alignment horizontal="center"/>
      <protection/>
    </xf>
    <xf numFmtId="0" fontId="8" fillId="0" borderId="12" xfId="19" applyFont="1" applyFill="1" applyBorder="1" applyAlignment="1">
      <alignment horizontal="center"/>
      <protection/>
    </xf>
    <xf numFmtId="0" fontId="9" fillId="0" borderId="12" xfId="19" applyFont="1" applyFill="1" applyBorder="1" applyAlignment="1">
      <alignment horizontal="center"/>
      <protection/>
    </xf>
    <xf numFmtId="2" fontId="9" fillId="0" borderId="12" xfId="19" applyNumberFormat="1" applyFont="1" applyFill="1" applyBorder="1" applyAlignment="1">
      <alignment horizontal="center"/>
      <protection/>
    </xf>
    <xf numFmtId="3" fontId="10" fillId="0" borderId="12" xfId="19" applyNumberFormat="1" applyFont="1" applyFill="1" applyBorder="1">
      <alignment/>
      <protection/>
    </xf>
    <xf numFmtId="3" fontId="10" fillId="0" borderId="12" xfId="19" applyNumberFormat="1" applyFont="1" applyFill="1" applyBorder="1" applyAlignment="1">
      <alignment horizontal="right"/>
      <protection/>
    </xf>
    <xf numFmtId="0" fontId="6" fillId="0" borderId="12" xfId="19" applyFont="1" applyFill="1" applyBorder="1">
      <alignment/>
      <protection/>
    </xf>
    <xf numFmtId="0" fontId="6" fillId="0" borderId="13" xfId="19" applyFont="1" applyFill="1" applyBorder="1" applyAlignment="1">
      <alignment horizontal="center"/>
      <protection/>
    </xf>
    <xf numFmtId="0" fontId="8" fillId="0" borderId="13" xfId="19" applyFont="1" applyFill="1" applyBorder="1" applyAlignment="1">
      <alignment horizontal="center"/>
      <protection/>
    </xf>
    <xf numFmtId="0" fontId="9" fillId="0" borderId="13" xfId="19" applyFont="1" applyFill="1" applyBorder="1" applyAlignment="1">
      <alignment horizontal="center"/>
      <protection/>
    </xf>
    <xf numFmtId="2" fontId="9" fillId="0" borderId="13" xfId="19" applyNumberFormat="1" applyFont="1" applyFill="1" applyBorder="1" applyAlignment="1">
      <alignment horizontal="center"/>
      <protection/>
    </xf>
    <xf numFmtId="3" fontId="10" fillId="0" borderId="13" xfId="19" applyNumberFormat="1" applyFont="1" applyFill="1" applyBorder="1">
      <alignment/>
      <protection/>
    </xf>
    <xf numFmtId="3" fontId="10" fillId="0" borderId="13" xfId="19" applyNumberFormat="1" applyFont="1" applyFill="1" applyBorder="1" applyAlignment="1">
      <alignment horizontal="right"/>
      <protection/>
    </xf>
    <xf numFmtId="0" fontId="6" fillId="0" borderId="13" xfId="19" applyFont="1" applyFill="1" applyBorder="1">
      <alignment/>
      <protection/>
    </xf>
    <xf numFmtId="0" fontId="6" fillId="0" borderId="14" xfId="19" applyFont="1" applyFill="1" applyBorder="1" applyAlignment="1">
      <alignment horizontal="center"/>
      <protection/>
    </xf>
    <xf numFmtId="0" fontId="8" fillId="0" borderId="14" xfId="19" applyFont="1" applyFill="1" applyBorder="1" applyAlignment="1">
      <alignment horizontal="center"/>
      <protection/>
    </xf>
    <xf numFmtId="2" fontId="9" fillId="0" borderId="14" xfId="19" applyNumberFormat="1" applyFont="1" applyFill="1" applyBorder="1" applyAlignment="1">
      <alignment horizontal="center"/>
      <protection/>
    </xf>
    <xf numFmtId="3" fontId="10" fillId="0" borderId="14" xfId="19" applyNumberFormat="1" applyFont="1" applyFill="1" applyBorder="1">
      <alignment/>
      <protection/>
    </xf>
    <xf numFmtId="3" fontId="10" fillId="0" borderId="14" xfId="19" applyNumberFormat="1" applyFont="1" applyFill="1" applyBorder="1" applyAlignment="1">
      <alignment horizontal="right"/>
      <protection/>
    </xf>
    <xf numFmtId="0" fontId="6" fillId="0" borderId="14" xfId="19" applyFont="1" applyFill="1" applyBorder="1">
      <alignment/>
      <protection/>
    </xf>
    <xf numFmtId="0" fontId="6" fillId="0" borderId="15" xfId="19" applyFont="1" applyFill="1" applyBorder="1" applyAlignment="1">
      <alignment horizontal="center"/>
      <protection/>
    </xf>
    <xf numFmtId="0" fontId="8" fillId="0" borderId="15" xfId="19" applyFont="1" applyFill="1" applyBorder="1" applyAlignment="1">
      <alignment horizontal="center"/>
      <protection/>
    </xf>
    <xf numFmtId="0" fontId="9" fillId="0" borderId="6" xfId="19" applyFont="1" applyFill="1" applyBorder="1" applyAlignment="1">
      <alignment horizontal="center"/>
      <protection/>
    </xf>
    <xf numFmtId="3" fontId="10" fillId="0" borderId="15" xfId="19" applyNumberFormat="1" applyFont="1" applyFill="1" applyBorder="1">
      <alignment/>
      <protection/>
    </xf>
    <xf numFmtId="3" fontId="10" fillId="0" borderId="15" xfId="19" applyNumberFormat="1" applyFont="1" applyFill="1" applyBorder="1" applyAlignment="1">
      <alignment horizontal="right"/>
      <protection/>
    </xf>
    <xf numFmtId="0" fontId="6" fillId="0" borderId="15" xfId="19" applyFont="1" applyFill="1" applyBorder="1">
      <alignment/>
      <protection/>
    </xf>
    <xf numFmtId="0" fontId="0" fillId="0" borderId="13" xfId="0" applyFont="1" applyBorder="1" applyAlignment="1">
      <alignment horizontal="center"/>
    </xf>
    <xf numFmtId="3" fontId="10" fillId="0" borderId="8" xfId="19" applyNumberFormat="1" applyFont="1" applyFill="1" applyBorder="1" applyAlignment="1">
      <alignment horizontal="right"/>
      <protection/>
    </xf>
    <xf numFmtId="0" fontId="5" fillId="0" borderId="9" xfId="19" applyFont="1" applyFill="1" applyBorder="1" applyAlignment="1">
      <alignment horizontal="center"/>
      <protection/>
    </xf>
    <xf numFmtId="0" fontId="5" fillId="0" borderId="10" xfId="19" applyFont="1" applyFill="1" applyBorder="1" applyAlignment="1">
      <alignment horizontal="center"/>
      <protection/>
    </xf>
    <xf numFmtId="0" fontId="5" fillId="0" borderId="1" xfId="19" applyFont="1" applyFill="1" applyBorder="1" applyAlignment="1">
      <alignment horizontal="center"/>
      <protection/>
    </xf>
    <xf numFmtId="3" fontId="5" fillId="0" borderId="8" xfId="19" applyNumberFormat="1" applyFont="1" applyFill="1" applyBorder="1" applyAlignment="1">
      <alignment horizontal="center"/>
      <protection/>
    </xf>
    <xf numFmtId="0" fontId="5" fillId="0" borderId="8" xfId="19" applyFont="1" applyFill="1" applyBorder="1">
      <alignment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172" fontId="11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72" fontId="0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12" fillId="0" borderId="0" xfId="19" applyFont="1">
      <alignment/>
      <protection/>
    </xf>
    <xf numFmtId="0" fontId="13" fillId="0" borderId="0" xfId="19" applyFont="1" applyAlignment="1">
      <alignment horizontal="center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6" fillId="0" borderId="6" xfId="19" applyFont="1" applyFill="1" applyBorder="1" applyAlignment="1">
      <alignment horizontal="center"/>
      <protection/>
    </xf>
    <xf numFmtId="2" fontId="9" fillId="0" borderId="6" xfId="19" applyNumberFormat="1" applyFont="1" applyFill="1" applyBorder="1" applyAlignment="1">
      <alignment horizontal="center"/>
      <protection/>
    </xf>
    <xf numFmtId="3" fontId="10" fillId="0" borderId="6" xfId="19" applyNumberFormat="1" applyFont="1" applyFill="1" applyBorder="1" applyAlignment="1">
      <alignment horizontal="right"/>
      <protection/>
    </xf>
    <xf numFmtId="0" fontId="6" fillId="0" borderId="6" xfId="19" applyFont="1" applyFill="1" applyBorder="1">
      <alignment/>
      <protection/>
    </xf>
    <xf numFmtId="0" fontId="9" fillId="0" borderId="5" xfId="19" applyFont="1" applyFill="1" applyBorder="1" applyAlignment="1">
      <alignment horizontal="center"/>
      <protection/>
    </xf>
    <xf numFmtId="2" fontId="9" fillId="0" borderId="5" xfId="19" applyNumberFormat="1" applyFont="1" applyFill="1" applyBorder="1" applyAlignment="1">
      <alignment horizontal="center"/>
      <protection/>
    </xf>
    <xf numFmtId="3" fontId="10" fillId="0" borderId="5" xfId="19" applyNumberFormat="1" applyFont="1" applyFill="1" applyBorder="1">
      <alignment/>
      <protection/>
    </xf>
    <xf numFmtId="3" fontId="10" fillId="0" borderId="5" xfId="19" applyNumberFormat="1" applyFont="1" applyFill="1" applyBorder="1" applyAlignment="1">
      <alignment horizontal="right"/>
      <protection/>
    </xf>
    <xf numFmtId="0" fontId="6" fillId="0" borderId="5" xfId="19" applyFont="1" applyFill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19" applyFont="1" applyFill="1" applyBorder="1" applyAlignment="1">
      <alignment horizontal="center"/>
      <protection/>
    </xf>
    <xf numFmtId="0" fontId="0" fillId="0" borderId="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9" fillId="0" borderId="14" xfId="19" applyFont="1" applyFill="1" applyBorder="1" applyAlignment="1">
      <alignment horizontal="center"/>
      <protection/>
    </xf>
    <xf numFmtId="2" fontId="5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9" fillId="0" borderId="15" xfId="19" applyFont="1" applyFill="1" applyBorder="1" applyAlignment="1">
      <alignment horizontal="center"/>
      <protection/>
    </xf>
    <xf numFmtId="2" fontId="5" fillId="0" borderId="13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5" fillId="0" borderId="3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0" fillId="0" borderId="31" xfId="0" applyFont="1" applyFill="1" applyBorder="1" applyAlignment="1">
      <alignment/>
    </xf>
    <xf numFmtId="2" fontId="5" fillId="0" borderId="32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5" xfId="19" applyFont="1" applyFill="1" applyBorder="1" applyAlignment="1">
      <alignment horizontal="center"/>
      <protection/>
    </xf>
    <xf numFmtId="2" fontId="5" fillId="0" borderId="5" xfId="0" applyNumberFormat="1" applyFont="1" applyBorder="1" applyAlignment="1">
      <alignment horizontal="center"/>
    </xf>
    <xf numFmtId="0" fontId="8" fillId="0" borderId="7" xfId="19" applyFont="1" applyFill="1" applyBorder="1" applyAlignment="1">
      <alignment horizontal="center"/>
      <protection/>
    </xf>
    <xf numFmtId="3" fontId="10" fillId="0" borderId="6" xfId="19" applyNumberFormat="1" applyFont="1" applyFill="1" applyBorder="1">
      <alignment/>
      <protection/>
    </xf>
    <xf numFmtId="0" fontId="5" fillId="0" borderId="5" xfId="0" applyFont="1" applyBorder="1" applyAlignment="1">
      <alignment horizontal="center"/>
    </xf>
    <xf numFmtId="3" fontId="5" fillId="0" borderId="5" xfId="19" applyNumberFormat="1" applyFont="1" applyFill="1" applyBorder="1" applyAlignment="1">
      <alignment horizontal="center"/>
      <protection/>
    </xf>
    <xf numFmtId="0" fontId="5" fillId="0" borderId="5" xfId="19" applyFont="1" applyFill="1" applyBorder="1">
      <alignment/>
      <protection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19" applyFont="1" applyFill="1" applyBorder="1" applyAlignment="1">
      <alignment horizontal="center"/>
      <protection/>
    </xf>
    <xf numFmtId="0" fontId="0" fillId="0" borderId="11" xfId="19" applyFont="1" applyFill="1" applyBorder="1">
      <alignment/>
      <protection/>
    </xf>
    <xf numFmtId="0" fontId="0" fillId="0" borderId="13" xfId="19" applyFont="1" applyFill="1" applyBorder="1" applyAlignment="1">
      <alignment horizontal="center"/>
      <protection/>
    </xf>
    <xf numFmtId="0" fontId="0" fillId="0" borderId="13" xfId="19" applyFont="1" applyFill="1" applyBorder="1">
      <alignment/>
      <protection/>
    </xf>
    <xf numFmtId="0" fontId="0" fillId="0" borderId="15" xfId="19" applyFont="1" applyFill="1" applyBorder="1" applyAlignment="1">
      <alignment horizontal="center"/>
      <protection/>
    </xf>
    <xf numFmtId="0" fontId="0" fillId="0" borderId="15" xfId="19" applyFont="1" applyFill="1" applyBorder="1">
      <alignment/>
      <protection/>
    </xf>
    <xf numFmtId="0" fontId="0" fillId="0" borderId="34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"/>
      <protection/>
    </xf>
    <xf numFmtId="0" fontId="0" fillId="0" borderId="1" xfId="19" applyFont="1" applyFill="1" applyBorder="1">
      <alignment/>
      <protection/>
    </xf>
    <xf numFmtId="2" fontId="5" fillId="0" borderId="1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0" fillId="0" borderId="29" xfId="19" applyFont="1" applyFill="1" applyBorder="1" applyAlignment="1">
      <alignment horizontal="center"/>
      <protection/>
    </xf>
    <xf numFmtId="0" fontId="0" fillId="0" borderId="20" xfId="19" applyFont="1" applyFill="1" applyBorder="1" applyAlignment="1">
      <alignment horizontal="center"/>
      <protection/>
    </xf>
    <xf numFmtId="0" fontId="0" fillId="0" borderId="31" xfId="19" applyFont="1" applyFill="1" applyBorder="1" applyAlignment="1">
      <alignment horizontal="center"/>
      <protection/>
    </xf>
    <xf numFmtId="0" fontId="5" fillId="0" borderId="26" xfId="19" applyFont="1" applyFill="1" applyBorder="1" applyAlignment="1">
      <alignment horizontal="center"/>
      <protection/>
    </xf>
    <xf numFmtId="0" fontId="5" fillId="0" borderId="33" xfId="19" applyFont="1" applyFill="1" applyBorder="1" applyAlignment="1">
      <alignment horizontal="center"/>
      <protection/>
    </xf>
    <xf numFmtId="2" fontId="5" fillId="0" borderId="2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8" xfId="19" applyFont="1" applyFill="1" applyBorder="1" applyAlignment="1">
      <alignment horizontal="center"/>
      <protection/>
    </xf>
    <xf numFmtId="2" fontId="5" fillId="0" borderId="8" xfId="0" applyNumberFormat="1" applyFont="1" applyBorder="1" applyAlignment="1">
      <alignment horizontal="center"/>
    </xf>
    <xf numFmtId="2" fontId="9" fillId="0" borderId="8" xfId="19" applyNumberFormat="1" applyFont="1" applyFill="1" applyBorder="1" applyAlignment="1">
      <alignment horizontal="center"/>
      <protection/>
    </xf>
    <xf numFmtId="3" fontId="10" fillId="0" borderId="8" xfId="19" applyNumberFormat="1" applyFont="1" applyFill="1" applyBorder="1">
      <alignment/>
      <protection/>
    </xf>
    <xf numFmtId="0" fontId="6" fillId="0" borderId="8" xfId="19" applyFont="1" applyFill="1" applyBorder="1">
      <alignment/>
      <protection/>
    </xf>
    <xf numFmtId="2" fontId="5" fillId="0" borderId="12" xfId="0" applyNumberFormat="1" applyFont="1" applyBorder="1" applyAlignment="1">
      <alignment horizontal="center"/>
    </xf>
    <xf numFmtId="0" fontId="6" fillId="0" borderId="8" xfId="19" applyFont="1" applyFill="1" applyBorder="1" applyAlignment="1">
      <alignment horizontal="center"/>
      <protection/>
    </xf>
    <xf numFmtId="0" fontId="9" fillId="0" borderId="8" xfId="19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16" fillId="0" borderId="11" xfId="19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/>
    </xf>
    <xf numFmtId="0" fontId="5" fillId="0" borderId="11" xfId="19" applyFont="1" applyFill="1" applyBorder="1" applyAlignment="1">
      <alignment horizontal="center"/>
      <protection/>
    </xf>
    <xf numFmtId="2" fontId="5" fillId="0" borderId="11" xfId="19" applyNumberFormat="1" applyFont="1" applyFill="1" applyBorder="1" applyAlignment="1">
      <alignment horizontal="center"/>
      <protection/>
    </xf>
    <xf numFmtId="3" fontId="17" fillId="0" borderId="11" xfId="19" applyNumberFormat="1" applyFont="1" applyFill="1" applyBorder="1">
      <alignment/>
      <protection/>
    </xf>
    <xf numFmtId="3" fontId="17" fillId="0" borderId="11" xfId="19" applyNumberFormat="1" applyFont="1" applyFill="1" applyBorder="1" applyAlignment="1">
      <alignment horizontal="right"/>
      <protection/>
    </xf>
    <xf numFmtId="0" fontId="16" fillId="0" borderId="11" xfId="19" applyFont="1" applyFill="1" applyBorder="1">
      <alignment/>
      <protection/>
    </xf>
    <xf numFmtId="0" fontId="16" fillId="0" borderId="13" xfId="19" applyFont="1" applyFill="1" applyBorder="1" applyAlignment="1">
      <alignment horizontal="center"/>
      <protection/>
    </xf>
    <xf numFmtId="2" fontId="5" fillId="0" borderId="32" xfId="0" applyNumberFormat="1" applyFont="1" applyFill="1" applyBorder="1" applyAlignment="1">
      <alignment horizontal="center"/>
    </xf>
    <xf numFmtId="0" fontId="5" fillId="0" borderId="13" xfId="19" applyFont="1" applyFill="1" applyBorder="1" applyAlignment="1">
      <alignment horizontal="center"/>
      <protection/>
    </xf>
    <xf numFmtId="2" fontId="5" fillId="0" borderId="13" xfId="19" applyNumberFormat="1" applyFont="1" applyFill="1" applyBorder="1" applyAlignment="1">
      <alignment horizontal="center"/>
      <protection/>
    </xf>
    <xf numFmtId="3" fontId="17" fillId="0" borderId="13" xfId="19" applyNumberFormat="1" applyFont="1" applyFill="1" applyBorder="1">
      <alignment/>
      <protection/>
    </xf>
    <xf numFmtId="3" fontId="17" fillId="0" borderId="13" xfId="19" applyNumberFormat="1" applyFont="1" applyFill="1" applyBorder="1" applyAlignment="1">
      <alignment horizontal="right"/>
      <protection/>
    </xf>
    <xf numFmtId="0" fontId="16" fillId="0" borderId="13" xfId="19" applyFont="1" applyFill="1" applyBorder="1">
      <alignment/>
      <protection/>
    </xf>
    <xf numFmtId="2" fontId="5" fillId="0" borderId="6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6" xfId="19" applyFont="1" applyFill="1" applyBorder="1" applyAlignment="1">
      <alignment horizontal="center"/>
      <protection/>
    </xf>
    <xf numFmtId="0" fontId="18" fillId="0" borderId="18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11" xfId="19" applyFont="1" applyFill="1" applyBorder="1" applyAlignment="1">
      <alignment horizontal="center"/>
      <protection/>
    </xf>
    <xf numFmtId="0" fontId="22" fillId="0" borderId="11" xfId="19" applyFont="1" applyFill="1" applyBorder="1">
      <alignment/>
      <protection/>
    </xf>
    <xf numFmtId="0" fontId="19" fillId="0" borderId="15" xfId="19" applyFont="1" applyFill="1" applyBorder="1" applyAlignment="1">
      <alignment horizontal="center"/>
      <protection/>
    </xf>
    <xf numFmtId="0" fontId="22" fillId="0" borderId="15" xfId="19" applyFont="1" applyFill="1" applyBorder="1">
      <alignment/>
      <protection/>
    </xf>
    <xf numFmtId="0" fontId="19" fillId="0" borderId="12" xfId="19" applyFont="1" applyFill="1" applyBorder="1" applyAlignment="1">
      <alignment horizontal="center"/>
      <protection/>
    </xf>
    <xf numFmtId="0" fontId="22" fillId="0" borderId="12" xfId="19" applyFont="1" applyFill="1" applyBorder="1">
      <alignment/>
      <protection/>
    </xf>
    <xf numFmtId="0" fontId="18" fillId="0" borderId="27" xfId="0" applyFont="1" applyBorder="1" applyAlignment="1">
      <alignment/>
    </xf>
    <xf numFmtId="0" fontId="18" fillId="0" borderId="20" xfId="0" applyFont="1" applyBorder="1" applyAlignment="1">
      <alignment/>
    </xf>
    <xf numFmtId="2" fontId="18" fillId="0" borderId="11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9" fillId="0" borderId="14" xfId="19" applyFont="1" applyFill="1" applyBorder="1" applyAlignment="1">
      <alignment horizontal="center"/>
      <protection/>
    </xf>
    <xf numFmtId="0" fontId="0" fillId="0" borderId="5" xfId="19" applyFont="1" applyFill="1" applyBorder="1" applyAlignment="1">
      <alignment horizontal="center"/>
      <protection/>
    </xf>
    <xf numFmtId="3" fontId="19" fillId="0" borderId="11" xfId="19" applyNumberFormat="1" applyFont="1" applyFill="1" applyBorder="1">
      <alignment/>
      <protection/>
    </xf>
    <xf numFmtId="3" fontId="19" fillId="0" borderId="11" xfId="19" applyNumberFormat="1" applyFont="1" applyFill="1" applyBorder="1" applyAlignment="1">
      <alignment horizontal="right"/>
      <protection/>
    </xf>
    <xf numFmtId="3" fontId="19" fillId="0" borderId="15" xfId="19" applyNumberFormat="1" applyFont="1" applyFill="1" applyBorder="1">
      <alignment/>
      <protection/>
    </xf>
    <xf numFmtId="3" fontId="19" fillId="0" borderId="15" xfId="19" applyNumberFormat="1" applyFont="1" applyFill="1" applyBorder="1" applyAlignment="1">
      <alignment horizontal="right"/>
      <protection/>
    </xf>
    <xf numFmtId="0" fontId="18" fillId="0" borderId="24" xfId="0" applyFont="1" applyBorder="1" applyAlignment="1">
      <alignment/>
    </xf>
    <xf numFmtId="2" fontId="18" fillId="0" borderId="14" xfId="0" applyNumberFormat="1" applyFont="1" applyBorder="1" applyAlignment="1">
      <alignment horizontal="center"/>
    </xf>
    <xf numFmtId="3" fontId="19" fillId="0" borderId="14" xfId="19" applyNumberFormat="1" applyFont="1" applyFill="1" applyBorder="1">
      <alignment/>
      <protection/>
    </xf>
    <xf numFmtId="3" fontId="19" fillId="0" borderId="14" xfId="19" applyNumberFormat="1" applyFont="1" applyFill="1" applyBorder="1" applyAlignment="1">
      <alignment horizontal="right"/>
      <protection/>
    </xf>
    <xf numFmtId="0" fontId="18" fillId="0" borderId="23" xfId="0" applyFont="1" applyBorder="1" applyAlignment="1">
      <alignment/>
    </xf>
    <xf numFmtId="0" fontId="19" fillId="0" borderId="13" xfId="19" applyFont="1" applyFill="1" applyBorder="1" applyAlignment="1">
      <alignment horizontal="center"/>
      <protection/>
    </xf>
    <xf numFmtId="2" fontId="18" fillId="0" borderId="13" xfId="0" applyNumberFormat="1" applyFont="1" applyBorder="1" applyAlignment="1">
      <alignment horizontal="center"/>
    </xf>
    <xf numFmtId="3" fontId="19" fillId="0" borderId="13" xfId="19" applyNumberFormat="1" applyFont="1" applyFill="1" applyBorder="1">
      <alignment/>
      <protection/>
    </xf>
    <xf numFmtId="3" fontId="19" fillId="0" borderId="13" xfId="19" applyNumberFormat="1" applyFont="1" applyFill="1" applyBorder="1" applyAlignment="1">
      <alignment horizontal="right"/>
      <protection/>
    </xf>
    <xf numFmtId="0" fontId="18" fillId="0" borderId="22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19" applyFont="1" applyFill="1" applyBorder="1" applyAlignment="1">
      <alignment horizontal="center"/>
      <protection/>
    </xf>
    <xf numFmtId="0" fontId="18" fillId="0" borderId="4" xfId="19" applyFont="1" applyFill="1" applyBorder="1" applyAlignment="1">
      <alignment horizontal="centerContinuous"/>
      <protection/>
    </xf>
    <xf numFmtId="0" fontId="18" fillId="0" borderId="3" xfId="19" applyFont="1" applyFill="1" applyBorder="1" applyAlignment="1">
      <alignment horizontal="centerContinuous"/>
      <protection/>
    </xf>
    <xf numFmtId="0" fontId="18" fillId="0" borderId="2" xfId="19" applyFont="1" applyFill="1" applyBorder="1" applyAlignment="1">
      <alignment horizontal="center"/>
      <protection/>
    </xf>
    <xf numFmtId="0" fontId="18" fillId="0" borderId="5" xfId="19" applyFont="1" applyFill="1" applyBorder="1" applyAlignment="1">
      <alignment/>
      <protection/>
    </xf>
    <xf numFmtId="0" fontId="20" fillId="0" borderId="5" xfId="19" applyFont="1" applyFill="1" applyBorder="1" applyAlignment="1">
      <alignment horizontal="center"/>
      <protection/>
    </xf>
    <xf numFmtId="172" fontId="18" fillId="0" borderId="2" xfId="19" applyNumberFormat="1" applyFont="1" applyFill="1" applyBorder="1" applyAlignment="1">
      <alignment horizontal="center"/>
      <protection/>
    </xf>
    <xf numFmtId="172" fontId="20" fillId="0" borderId="2" xfId="19" applyNumberFormat="1" applyFont="1" applyFill="1" applyBorder="1" applyAlignment="1">
      <alignment horizontal="center"/>
      <protection/>
    </xf>
    <xf numFmtId="0" fontId="20" fillId="0" borderId="2" xfId="19" applyFont="1" applyFill="1" applyBorder="1" applyAlignment="1">
      <alignment horizontal="center"/>
      <protection/>
    </xf>
    <xf numFmtId="0" fontId="18" fillId="0" borderId="6" xfId="0" applyFont="1" applyBorder="1" applyAlignment="1">
      <alignment horizontal="center"/>
    </xf>
    <xf numFmtId="0" fontId="18" fillId="0" borderId="7" xfId="19" applyFont="1" applyFill="1" applyBorder="1" applyAlignment="1">
      <alignment horizontal="center"/>
      <protection/>
    </xf>
    <xf numFmtId="0" fontId="18" fillId="0" borderId="16" xfId="19" applyFont="1" applyFill="1" applyBorder="1" applyAlignment="1">
      <alignment horizontal="center"/>
      <protection/>
    </xf>
    <xf numFmtId="0" fontId="18" fillId="0" borderId="6" xfId="19" applyFont="1" applyFill="1" applyBorder="1" applyAlignment="1">
      <alignment horizontal="center"/>
      <protection/>
    </xf>
    <xf numFmtId="0" fontId="20" fillId="0" borderId="6" xfId="19" applyFont="1" applyFill="1" applyBorder="1" applyAlignment="1">
      <alignment horizontal="center"/>
      <protection/>
    </xf>
    <xf numFmtId="172" fontId="18" fillId="0" borderId="6" xfId="19" applyNumberFormat="1" applyFont="1" applyFill="1" applyBorder="1" applyAlignment="1">
      <alignment horizontal="center"/>
      <protection/>
    </xf>
    <xf numFmtId="172" fontId="20" fillId="0" borderId="6" xfId="19" applyNumberFormat="1" applyFont="1" applyFill="1" applyBorder="1" applyAlignment="1">
      <alignment horizontal="center"/>
      <protection/>
    </xf>
    <xf numFmtId="0" fontId="18" fillId="0" borderId="8" xfId="0" applyFont="1" applyBorder="1" applyAlignment="1">
      <alignment horizontal="center"/>
    </xf>
    <xf numFmtId="0" fontId="18" fillId="0" borderId="9" xfId="19" applyFont="1" applyFill="1" applyBorder="1" applyAlignment="1">
      <alignment horizontal="center"/>
      <protection/>
    </xf>
    <xf numFmtId="0" fontId="18" fillId="0" borderId="10" xfId="19" applyFont="1" applyFill="1" applyBorder="1">
      <alignment/>
      <protection/>
    </xf>
    <xf numFmtId="0" fontId="18" fillId="0" borderId="9" xfId="19" applyFont="1" applyFill="1" applyBorder="1">
      <alignment/>
      <protection/>
    </xf>
    <xf numFmtId="0" fontId="18" fillId="0" borderId="8" xfId="19" applyFont="1" applyFill="1" applyBorder="1" applyAlignment="1">
      <alignment horizontal="center"/>
      <protection/>
    </xf>
    <xf numFmtId="0" fontId="20" fillId="0" borderId="8" xfId="19" applyFont="1" applyFill="1" applyBorder="1" applyAlignment="1">
      <alignment horizontal="center"/>
      <protection/>
    </xf>
    <xf numFmtId="172" fontId="20" fillId="0" borderId="8" xfId="19" applyNumberFormat="1" applyFont="1" applyFill="1" applyBorder="1" applyAlignment="1">
      <alignment horizontal="center"/>
      <protection/>
    </xf>
    <xf numFmtId="0" fontId="18" fillId="0" borderId="8" xfId="19" applyFont="1" applyFill="1" applyBorder="1">
      <alignment/>
      <protection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2" fillId="0" borderId="14" xfId="19" applyFont="1" applyFill="1" applyBorder="1">
      <alignment/>
      <protection/>
    </xf>
    <xf numFmtId="0" fontId="22" fillId="0" borderId="13" xfId="19" applyFont="1" applyFill="1" applyBorder="1">
      <alignment/>
      <protection/>
    </xf>
    <xf numFmtId="0" fontId="20" fillId="0" borderId="26" xfId="19" applyFont="1" applyFill="1" applyBorder="1" applyAlignment="1">
      <alignment horizontal="center"/>
      <protection/>
    </xf>
    <xf numFmtId="0" fontId="20" fillId="0" borderId="33" xfId="19" applyFont="1" applyFill="1" applyBorder="1" applyAlignment="1">
      <alignment horizontal="center"/>
      <protection/>
    </xf>
    <xf numFmtId="0" fontId="18" fillId="0" borderId="5" xfId="19" applyFont="1" applyFill="1" applyBorder="1" applyAlignment="1">
      <alignment horizontal="center"/>
      <protection/>
    </xf>
    <xf numFmtId="3" fontId="18" fillId="0" borderId="5" xfId="19" applyNumberFormat="1" applyFont="1" applyFill="1" applyBorder="1" applyAlignment="1">
      <alignment horizontal="center"/>
      <protection/>
    </xf>
    <xf numFmtId="0" fontId="20" fillId="0" borderId="5" xfId="19" applyFont="1" applyFill="1" applyBorder="1">
      <alignment/>
      <protection/>
    </xf>
    <xf numFmtId="0" fontId="7" fillId="0" borderId="1" xfId="19" applyFont="1" applyFill="1" applyBorder="1" applyAlignment="1">
      <alignment horizontal="center"/>
      <protection/>
    </xf>
    <xf numFmtId="0" fontId="18" fillId="0" borderId="5" xfId="0" applyFont="1" applyBorder="1" applyAlignment="1">
      <alignment horizontal="center"/>
    </xf>
    <xf numFmtId="0" fontId="22" fillId="0" borderId="8" xfId="19" applyFont="1" applyFill="1" applyBorder="1">
      <alignment/>
      <protection/>
    </xf>
    <xf numFmtId="3" fontId="21" fillId="0" borderId="5" xfId="19" applyNumberFormat="1" applyFont="1" applyFill="1" applyBorder="1" applyAlignment="1">
      <alignment horizontal="right"/>
      <protection/>
    </xf>
    <xf numFmtId="0" fontId="18" fillId="0" borderId="22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2" fontId="18" fillId="0" borderId="14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2" fontId="18" fillId="0" borderId="14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31" xfId="0" applyFont="1" applyBorder="1" applyAlignment="1">
      <alignment/>
    </xf>
    <xf numFmtId="2" fontId="18" fillId="0" borderId="13" xfId="0" applyNumberFormat="1" applyFont="1" applyBorder="1" applyAlignment="1">
      <alignment horizontal="right"/>
    </xf>
    <xf numFmtId="0" fontId="19" fillId="0" borderId="8" xfId="19" applyFont="1" applyFill="1" applyBorder="1" applyAlignment="1">
      <alignment horizontal="center"/>
      <protection/>
    </xf>
    <xf numFmtId="0" fontId="23" fillId="0" borderId="10" xfId="0" applyFont="1" applyBorder="1" applyAlignment="1">
      <alignment/>
    </xf>
    <xf numFmtId="0" fontId="23" fillId="0" borderId="9" xfId="0" applyFont="1" applyBorder="1" applyAlignment="1">
      <alignment/>
    </xf>
    <xf numFmtId="2" fontId="18" fillId="0" borderId="8" xfId="0" applyNumberFormat="1" applyFont="1" applyBorder="1" applyAlignment="1">
      <alignment horizontal="right"/>
    </xf>
    <xf numFmtId="2" fontId="18" fillId="0" borderId="8" xfId="0" applyNumberFormat="1" applyFont="1" applyBorder="1" applyAlignment="1">
      <alignment horizontal="center"/>
    </xf>
    <xf numFmtId="3" fontId="19" fillId="0" borderId="8" xfId="19" applyNumberFormat="1" applyFont="1" applyFill="1" applyBorder="1">
      <alignment/>
      <protection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2" fontId="18" fillId="0" borderId="14" xfId="0" applyNumberFormat="1" applyFont="1" applyFill="1" applyBorder="1" applyAlignment="1">
      <alignment/>
    </xf>
    <xf numFmtId="2" fontId="18" fillId="0" borderId="13" xfId="0" applyNumberFormat="1" applyFont="1" applyBorder="1" applyAlignment="1">
      <alignment/>
    </xf>
    <xf numFmtId="2" fontId="18" fillId="0" borderId="15" xfId="0" applyNumberFormat="1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2" fontId="18" fillId="0" borderId="35" xfId="0" applyNumberFormat="1" applyFont="1" applyBorder="1" applyAlignment="1">
      <alignment/>
    </xf>
    <xf numFmtId="2" fontId="18" fillId="0" borderId="36" xfId="0" applyNumberFormat="1" applyFont="1" applyBorder="1" applyAlignment="1">
      <alignment/>
    </xf>
    <xf numFmtId="0" fontId="18" fillId="0" borderId="35" xfId="0" applyFont="1" applyBorder="1" applyAlignment="1">
      <alignment/>
    </xf>
    <xf numFmtId="3" fontId="19" fillId="0" borderId="6" xfId="19" applyNumberFormat="1" applyFont="1" applyFill="1" applyBorder="1" applyAlignment="1">
      <alignment horizontal="right"/>
      <protection/>
    </xf>
    <xf numFmtId="2" fontId="18" fillId="0" borderId="14" xfId="0" applyNumberFormat="1" applyFont="1" applyBorder="1" applyAlignment="1">
      <alignment horizontal="right"/>
    </xf>
    <xf numFmtId="0" fontId="19" fillId="0" borderId="5" xfId="19" applyFont="1" applyFill="1" applyBorder="1" applyAlignment="1">
      <alignment horizontal="center"/>
      <protection/>
    </xf>
    <xf numFmtId="3" fontId="19" fillId="0" borderId="8" xfId="19" applyNumberFormat="1" applyFont="1" applyFill="1" applyBorder="1" applyAlignment="1">
      <alignment horizontal="right"/>
      <protection/>
    </xf>
    <xf numFmtId="0" fontId="18" fillId="0" borderId="37" xfId="0" applyFont="1" applyBorder="1" applyAlignment="1">
      <alignment/>
    </xf>
    <xf numFmtId="2" fontId="18" fillId="0" borderId="14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8" fillId="0" borderId="29" xfId="0" applyFont="1" applyBorder="1" applyAlignment="1">
      <alignment/>
    </xf>
    <xf numFmtId="0" fontId="18" fillId="0" borderId="20" xfId="0" applyFont="1" applyBorder="1" applyAlignment="1">
      <alignment/>
    </xf>
    <xf numFmtId="2" fontId="18" fillId="0" borderId="13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2" fontId="18" fillId="0" borderId="13" xfId="0" applyNumberFormat="1" applyFont="1" applyBorder="1" applyAlignment="1">
      <alignment/>
    </xf>
    <xf numFmtId="2" fontId="18" fillId="0" borderId="5" xfId="0" applyNumberFormat="1" applyFont="1" applyBorder="1" applyAlignment="1">
      <alignment horizontal="center"/>
    </xf>
    <xf numFmtId="3" fontId="19" fillId="0" borderId="5" xfId="19" applyNumberFormat="1" applyFont="1" applyFill="1" applyBorder="1">
      <alignment/>
      <protection/>
    </xf>
    <xf numFmtId="3" fontId="19" fillId="0" borderId="5" xfId="19" applyNumberFormat="1" applyFont="1" applyFill="1" applyBorder="1" applyAlignment="1">
      <alignment horizontal="right"/>
      <protection/>
    </xf>
    <xf numFmtId="0" fontId="18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0" fontId="23" fillId="0" borderId="33" xfId="0" applyFont="1" applyBorder="1" applyAlignment="1">
      <alignment horizontal="left" indent="1"/>
    </xf>
    <xf numFmtId="2" fontId="18" fillId="0" borderId="5" xfId="0" applyNumberFormat="1" applyFont="1" applyBorder="1" applyAlignment="1">
      <alignment horizontal="right"/>
    </xf>
    <xf numFmtId="0" fontId="18" fillId="0" borderId="25" xfId="0" applyFont="1" applyBorder="1" applyAlignment="1">
      <alignment/>
    </xf>
    <xf numFmtId="0" fontId="18" fillId="0" borderId="28" xfId="0" applyFont="1" applyBorder="1" applyAlignment="1">
      <alignment/>
    </xf>
    <xf numFmtId="2" fontId="18" fillId="0" borderId="12" xfId="0" applyNumberFormat="1" applyFont="1" applyBorder="1" applyAlignment="1">
      <alignment horizontal="center"/>
    </xf>
    <xf numFmtId="3" fontId="19" fillId="0" borderId="12" xfId="19" applyNumberFormat="1" applyFont="1" applyFill="1" applyBorder="1">
      <alignment/>
      <protection/>
    </xf>
    <xf numFmtId="3" fontId="19" fillId="0" borderId="12" xfId="19" applyNumberFormat="1" applyFont="1" applyFill="1" applyBorder="1" applyAlignment="1">
      <alignment horizontal="right"/>
      <protection/>
    </xf>
    <xf numFmtId="0" fontId="18" fillId="0" borderId="10" xfId="0" applyFont="1" applyBorder="1" applyAlignment="1">
      <alignment/>
    </xf>
    <xf numFmtId="0" fontId="18" fillId="0" borderId="9" xfId="0" applyFont="1" applyBorder="1" applyAlignment="1">
      <alignment/>
    </xf>
    <xf numFmtId="2" fontId="18" fillId="0" borderId="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23" fillId="0" borderId="9" xfId="0" applyFont="1" applyBorder="1" applyAlignment="1">
      <alignment horizontal="left" indent="1"/>
    </xf>
    <xf numFmtId="0" fontId="11" fillId="0" borderId="0" xfId="0" applyFont="1" applyAlignment="1">
      <alignment horizontal="center"/>
    </xf>
    <xf numFmtId="0" fontId="18" fillId="0" borderId="14" xfId="0" applyFont="1" applyBorder="1" applyAlignment="1">
      <alignment/>
    </xf>
    <xf numFmtId="0" fontId="23" fillId="0" borderId="26" xfId="0" applyFont="1" applyBorder="1" applyAlignment="1">
      <alignment/>
    </xf>
    <xf numFmtId="49" fontId="24" fillId="0" borderId="18" xfId="0" applyNumberFormat="1" applyFont="1" applyBorder="1" applyAlignment="1">
      <alignment wrapText="1"/>
    </xf>
    <xf numFmtId="49" fontId="24" fillId="0" borderId="29" xfId="0" applyNumberFormat="1" applyFont="1" applyBorder="1" applyAlignment="1">
      <alignment wrapText="1"/>
    </xf>
    <xf numFmtId="49" fontId="24" fillId="0" borderId="22" xfId="0" applyNumberFormat="1" applyFont="1" applyBorder="1" applyAlignment="1">
      <alignment wrapText="1"/>
    </xf>
    <xf numFmtId="49" fontId="24" fillId="0" borderId="20" xfId="0" applyNumberFormat="1" applyFont="1" applyBorder="1" applyAlignment="1">
      <alignment wrapText="1"/>
    </xf>
    <xf numFmtId="49" fontId="24" fillId="0" borderId="23" xfId="0" applyNumberFormat="1" applyFont="1" applyBorder="1" applyAlignment="1">
      <alignment wrapText="1"/>
    </xf>
    <xf numFmtId="49" fontId="24" fillId="0" borderId="31" xfId="0" applyNumberFormat="1" applyFont="1" applyBorder="1" applyAlignment="1">
      <alignment wrapText="1"/>
    </xf>
    <xf numFmtId="49" fontId="24" fillId="0" borderId="24" xfId="0" applyNumberFormat="1" applyFont="1" applyBorder="1" applyAlignment="1">
      <alignment wrapText="1"/>
    </xf>
    <xf numFmtId="49" fontId="24" fillId="0" borderId="27" xfId="0" applyNumberFormat="1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left" indent="1"/>
    </xf>
    <xf numFmtId="0" fontId="23" fillId="0" borderId="31" xfId="0" applyFont="1" applyBorder="1" applyAlignment="1">
      <alignment horizontal="left" indent="1"/>
    </xf>
    <xf numFmtId="0" fontId="23" fillId="0" borderId="27" xfId="0" applyFont="1" applyBorder="1" applyAlignment="1">
      <alignment horizontal="left" indent="1"/>
    </xf>
    <xf numFmtId="2" fontId="18" fillId="0" borderId="5" xfId="0" applyNumberFormat="1" applyFont="1" applyBorder="1" applyAlignment="1">
      <alignment/>
    </xf>
    <xf numFmtId="0" fontId="22" fillId="0" borderId="5" xfId="19" applyFont="1" applyFill="1" applyBorder="1">
      <alignment/>
      <protection/>
    </xf>
    <xf numFmtId="0" fontId="18" fillId="0" borderId="26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5" xfId="0" applyFont="1" applyBorder="1" applyAlignment="1">
      <alignment/>
    </xf>
    <xf numFmtId="3" fontId="0" fillId="0" borderId="0" xfId="0" applyNumberFormat="1" applyAlignment="1">
      <alignment/>
    </xf>
    <xf numFmtId="2" fontId="18" fillId="0" borderId="12" xfId="0" applyNumberFormat="1" applyFont="1" applyBorder="1" applyAlignment="1">
      <alignment/>
    </xf>
    <xf numFmtId="0" fontId="19" fillId="0" borderId="6" xfId="19" applyFont="1" applyFill="1" applyBorder="1" applyAlignment="1">
      <alignment horizontal="center"/>
      <protection/>
    </xf>
    <xf numFmtId="0" fontId="18" fillId="0" borderId="6" xfId="0" applyFont="1" applyBorder="1" applyAlignment="1">
      <alignment/>
    </xf>
    <xf numFmtId="2" fontId="18" fillId="0" borderId="6" xfId="0" applyNumberFormat="1" applyFont="1" applyBorder="1" applyAlignment="1">
      <alignment horizontal="center"/>
    </xf>
    <xf numFmtId="0" fontId="22" fillId="0" borderId="6" xfId="19" applyFont="1" applyFill="1" applyBorder="1">
      <alignment/>
      <protection/>
    </xf>
    <xf numFmtId="0" fontId="18" fillId="0" borderId="13" xfId="0" applyFont="1" applyBorder="1" applyAlignment="1">
      <alignment horizontal="center"/>
    </xf>
    <xf numFmtId="0" fontId="8" fillId="0" borderId="15" xfId="19" applyFont="1" applyFill="1" applyBorder="1">
      <alignment/>
      <protection/>
    </xf>
    <xf numFmtId="0" fontId="23" fillId="0" borderId="22" xfId="0" applyFont="1" applyBorder="1" applyAlignment="1">
      <alignment horizontal="left" indent="1"/>
    </xf>
    <xf numFmtId="49" fontId="24" fillId="0" borderId="10" xfId="0" applyNumberFormat="1" applyFont="1" applyBorder="1" applyAlignment="1">
      <alignment wrapText="1"/>
    </xf>
    <xf numFmtId="49" fontId="24" fillId="0" borderId="9" xfId="0" applyNumberFormat="1" applyFont="1" applyBorder="1" applyAlignment="1">
      <alignment wrapText="1"/>
    </xf>
    <xf numFmtId="49" fontId="24" fillId="0" borderId="25" xfId="0" applyNumberFormat="1" applyFont="1" applyBorder="1" applyAlignment="1">
      <alignment wrapText="1"/>
    </xf>
    <xf numFmtId="49" fontId="24" fillId="0" borderId="28" xfId="0" applyNumberFormat="1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9" fillId="0" borderId="0" xfId="19" applyFont="1" applyFill="1" applyBorder="1" applyAlignment="1">
      <alignment horizontal="center"/>
      <protection/>
    </xf>
    <xf numFmtId="49" fontId="24" fillId="0" borderId="0" xfId="0" applyNumberFormat="1" applyFont="1" applyBorder="1" applyAlignment="1">
      <alignment wrapText="1"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3" fontId="19" fillId="0" borderId="0" xfId="19" applyNumberFormat="1" applyFont="1" applyFill="1" applyBorder="1">
      <alignment/>
      <protection/>
    </xf>
    <xf numFmtId="3" fontId="19" fillId="0" borderId="0" xfId="19" applyNumberFormat="1" applyFont="1" applyFill="1" applyBorder="1" applyAlignment="1">
      <alignment horizontal="right"/>
      <protection/>
    </xf>
    <xf numFmtId="0" fontId="22" fillId="0" borderId="0" xfId="19" applyFont="1" applyFill="1" applyBorder="1">
      <alignment/>
      <protection/>
    </xf>
    <xf numFmtId="0" fontId="18" fillId="0" borderId="12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31" xfId="0" applyFont="1" applyBorder="1" applyAlignment="1">
      <alignment/>
    </xf>
    <xf numFmtId="0" fontId="24" fillId="0" borderId="38" xfId="0" applyNumberFormat="1" applyFont="1" applyFill="1" applyBorder="1" applyAlignment="1" applyProtection="1">
      <alignment/>
      <protection/>
    </xf>
    <xf numFmtId="0" fontId="19" fillId="0" borderId="32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38" xfId="0" applyNumberFormat="1" applyFont="1" applyFill="1" applyBorder="1" applyAlignment="1" applyProtection="1">
      <alignment/>
      <protection/>
    </xf>
    <xf numFmtId="0" fontId="24" fillId="0" borderId="17" xfId="0" applyNumberFormat="1" applyFont="1" applyFill="1" applyBorder="1" applyAlignment="1" applyProtection="1">
      <alignment/>
      <protection/>
    </xf>
    <xf numFmtId="0" fontId="19" fillId="0" borderId="21" xfId="0" applyFont="1" applyBorder="1" applyAlignment="1">
      <alignment/>
    </xf>
    <xf numFmtId="0" fontId="18" fillId="0" borderId="28" xfId="0" applyFont="1" applyBorder="1" applyAlignment="1">
      <alignment/>
    </xf>
    <xf numFmtId="0" fontId="19" fillId="0" borderId="17" xfId="0" applyFont="1" applyBorder="1" applyAlignment="1">
      <alignment/>
    </xf>
    <xf numFmtId="179" fontId="0" fillId="0" borderId="0" xfId="0" applyNumberFormat="1" applyAlignment="1">
      <alignment/>
    </xf>
    <xf numFmtId="3" fontId="21" fillId="0" borderId="8" xfId="19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11" fillId="0" borderId="0" xfId="19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19" applyFont="1" applyAlignment="1">
      <alignment horizontal="center"/>
      <protection/>
    </xf>
    <xf numFmtId="2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2" fontId="24" fillId="0" borderId="15" xfId="0" applyNumberFormat="1" applyFont="1" applyFill="1" applyBorder="1" applyAlignment="1" applyProtection="1">
      <alignment wrapText="1"/>
      <protection/>
    </xf>
    <xf numFmtId="0" fontId="23" fillId="0" borderId="13" xfId="0" applyFont="1" applyBorder="1" applyAlignment="1">
      <alignment horizontal="center"/>
    </xf>
    <xf numFmtId="2" fontId="23" fillId="0" borderId="13" xfId="0" applyNumberFormat="1" applyFont="1" applyBorder="1" applyAlignment="1">
      <alignment/>
    </xf>
    <xf numFmtId="0" fontId="24" fillId="0" borderId="22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26" fillId="0" borderId="20" xfId="0" applyFont="1" applyBorder="1" applyAlignment="1">
      <alignment/>
    </xf>
    <xf numFmtId="0" fontId="24" fillId="0" borderId="23" xfId="0" applyNumberFormat="1" applyFont="1" applyFill="1" applyBorder="1" applyAlignment="1" applyProtection="1">
      <alignment/>
      <protection/>
    </xf>
    <xf numFmtId="0" fontId="24" fillId="0" borderId="31" xfId="0" applyNumberFormat="1" applyFont="1" applyFill="1" applyBorder="1" applyAlignment="1" applyProtection="1">
      <alignment/>
      <protection/>
    </xf>
    <xf numFmtId="0" fontId="19" fillId="0" borderId="0" xfId="19" applyFont="1" applyFill="1" applyBorder="1" applyAlignment="1">
      <alignment horizontal="left"/>
      <protection/>
    </xf>
    <xf numFmtId="0" fontId="21" fillId="0" borderId="5" xfId="19" applyFont="1" applyFill="1" applyBorder="1" applyAlignment="1">
      <alignment horizontal="center"/>
      <protection/>
    </xf>
    <xf numFmtId="2" fontId="20" fillId="0" borderId="5" xfId="0" applyNumberFormat="1" applyFont="1" applyBorder="1" applyAlignment="1">
      <alignment horizontal="center"/>
    </xf>
    <xf numFmtId="3" fontId="21" fillId="0" borderId="5" xfId="19" applyNumberFormat="1" applyFont="1" applyFill="1" applyBorder="1">
      <alignment/>
      <protection/>
    </xf>
    <xf numFmtId="0" fontId="5" fillId="0" borderId="0" xfId="0" applyFont="1" applyAlignment="1">
      <alignment horizontal="center"/>
    </xf>
    <xf numFmtId="0" fontId="5" fillId="0" borderId="1" xfId="19" applyFont="1" applyFill="1" applyBorder="1" applyAlignment="1">
      <alignment horizontal="left"/>
      <protection/>
    </xf>
    <xf numFmtId="0" fontId="24" fillId="0" borderId="39" xfId="0" applyNumberFormat="1" applyFont="1" applyFill="1" applyBorder="1" applyAlignment="1" applyProtection="1">
      <alignment/>
      <protection/>
    </xf>
    <xf numFmtId="0" fontId="24" fillId="0" borderId="40" xfId="0" applyNumberFormat="1" applyFont="1" applyFill="1" applyBorder="1" applyAlignment="1" applyProtection="1">
      <alignment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2" fontId="24" fillId="0" borderId="4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24" fillId="0" borderId="43" xfId="0" applyNumberFormat="1" applyFont="1" applyFill="1" applyBorder="1" applyAlignment="1" applyProtection="1">
      <alignment/>
      <protection/>
    </xf>
    <xf numFmtId="0" fontId="24" fillId="0" borderId="44" xfId="0" applyNumberFormat="1" applyFont="1" applyFill="1" applyBorder="1" applyAlignment="1" applyProtection="1">
      <alignment/>
      <protection/>
    </xf>
    <xf numFmtId="2" fontId="24" fillId="0" borderId="45" xfId="0" applyNumberFormat="1" applyFont="1" applyFill="1" applyBorder="1" applyAlignment="1" applyProtection="1">
      <alignment horizontal="center"/>
      <protection/>
    </xf>
    <xf numFmtId="0" fontId="24" fillId="0" borderId="46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18" fillId="0" borderId="14" xfId="19" applyFont="1" applyFill="1" applyBorder="1" applyAlignment="1">
      <alignment horizontal="center"/>
      <protection/>
    </xf>
    <xf numFmtId="0" fontId="18" fillId="0" borderId="14" xfId="19" applyFont="1" applyFill="1" applyBorder="1">
      <alignment/>
      <protection/>
    </xf>
    <xf numFmtId="0" fontId="0" fillId="0" borderId="14" xfId="0" applyBorder="1" applyAlignment="1">
      <alignment/>
    </xf>
    <xf numFmtId="0" fontId="24" fillId="0" borderId="47" xfId="0" applyNumberFormat="1" applyFont="1" applyFill="1" applyBorder="1" applyAlignment="1" applyProtection="1">
      <alignment/>
      <protection/>
    </xf>
    <xf numFmtId="0" fontId="24" fillId="0" borderId="48" xfId="0" applyNumberFormat="1" applyFont="1" applyFill="1" applyBorder="1" applyAlignment="1" applyProtection="1">
      <alignment/>
      <protection/>
    </xf>
    <xf numFmtId="2" fontId="24" fillId="0" borderId="49" xfId="0" applyNumberFormat="1" applyFon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/>
      <protection/>
    </xf>
    <xf numFmtId="3" fontId="19" fillId="0" borderId="6" xfId="19" applyNumberFormat="1" applyFont="1" applyFill="1" applyBorder="1">
      <alignment/>
      <protection/>
    </xf>
    <xf numFmtId="2" fontId="20" fillId="0" borderId="5" xfId="0" applyNumberFormat="1" applyFont="1" applyBorder="1" applyAlignment="1">
      <alignment/>
    </xf>
    <xf numFmtId="49" fontId="25" fillId="0" borderId="26" xfId="0" applyNumberFormat="1" applyFont="1" applyBorder="1" applyAlignment="1">
      <alignment horizontal="center" wrapText="1"/>
    </xf>
    <xf numFmtId="49" fontId="25" fillId="0" borderId="3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19" applyFont="1" applyFill="1" applyAlignment="1">
      <alignment horizontal="center"/>
      <protection/>
    </xf>
    <xf numFmtId="0" fontId="1" fillId="0" borderId="0" xfId="19" applyFont="1" applyFill="1" applyAlignment="1">
      <alignment horizontal="center"/>
      <protection/>
    </xf>
    <xf numFmtId="0" fontId="3" fillId="0" borderId="0" xfId="0" applyFont="1" applyAlignment="1">
      <alignment horizontal="center"/>
    </xf>
    <xf numFmtId="49" fontId="25" fillId="0" borderId="10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wrapText="1"/>
    </xf>
    <xf numFmtId="2" fontId="18" fillId="0" borderId="12" xfId="0" applyNumberFormat="1" applyFont="1" applyBorder="1" applyAlignment="1">
      <alignment/>
    </xf>
    <xf numFmtId="0" fontId="23" fillId="0" borderId="6" xfId="19" applyFont="1" applyFill="1" applyBorder="1" applyAlignment="1">
      <alignment horizontal="center"/>
      <protection/>
    </xf>
    <xf numFmtId="0" fontId="23" fillId="0" borderId="8" xfId="19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3" fontId="22" fillId="0" borderId="5" xfId="19" applyNumberFormat="1" applyFont="1" applyFill="1" applyBorder="1">
      <alignment/>
      <protection/>
    </xf>
    <xf numFmtId="0" fontId="28" fillId="0" borderId="0" xfId="19" applyFont="1">
      <alignment/>
      <protection/>
    </xf>
    <xf numFmtId="0" fontId="24" fillId="0" borderId="45" xfId="0" applyNumberFormat="1" applyFont="1" applyFill="1" applyBorder="1" applyAlignment="1" applyProtection="1">
      <alignment horizontal="center"/>
      <protection/>
    </xf>
    <xf numFmtId="0" fontId="24" fillId="0" borderId="42" xfId="0" applyNumberFormat="1" applyFont="1" applyFill="1" applyBorder="1" applyAlignment="1" applyProtection="1">
      <alignment horizontal="center"/>
      <protection/>
    </xf>
    <xf numFmtId="0" fontId="24" fillId="0" borderId="49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2">
    <dxf>
      <fill>
        <patternFill>
          <bgColor rgb="FFFFCC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7"/>
  <sheetViews>
    <sheetView tabSelected="1" workbookViewId="0" topLeftCell="A328">
      <selection activeCell="F350" sqref="F350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2.69921875" style="389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</cols>
  <sheetData>
    <row r="1" spans="1:4" ht="16.5">
      <c r="A1" s="430" t="s">
        <v>255</v>
      </c>
      <c r="B1" s="430"/>
      <c r="C1" s="430"/>
      <c r="D1" s="430"/>
    </row>
    <row r="2" spans="1:4" ht="17.25">
      <c r="A2" s="431" t="s">
        <v>1</v>
      </c>
      <c r="B2" s="431"/>
      <c r="C2" s="431"/>
      <c r="D2" s="431"/>
    </row>
    <row r="3" spans="1:4" ht="16.5">
      <c r="A3" s="334"/>
      <c r="B3" s="334"/>
      <c r="C3" s="334"/>
      <c r="D3" s="334"/>
    </row>
    <row r="4" spans="1:11" ht="20.25">
      <c r="A4" s="432" t="s">
        <v>778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</row>
    <row r="5" spans="1:11" ht="15">
      <c r="A5" s="413" t="s">
        <v>468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</row>
    <row r="6" spans="1:11" ht="15.75">
      <c r="A6" s="407">
        <v>1</v>
      </c>
      <c r="B6" s="408" t="s">
        <v>802</v>
      </c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4" t="s">
        <v>13</v>
      </c>
      <c r="H8" s="439" t="s">
        <v>875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2" t="s">
        <v>19</v>
      </c>
      <c r="H9" s="440" t="s">
        <v>876</v>
      </c>
      <c r="I9" s="254"/>
      <c r="J9" s="254" t="s">
        <v>20</v>
      </c>
      <c r="K9" s="255"/>
    </row>
    <row r="10" spans="1:11" ht="18" customHeight="1">
      <c r="A10" s="256">
        <v>1</v>
      </c>
      <c r="B10" s="204">
        <v>1</v>
      </c>
      <c r="C10" s="337" t="s">
        <v>273</v>
      </c>
      <c r="D10" s="338" t="s">
        <v>268</v>
      </c>
      <c r="E10" s="204" t="s">
        <v>282</v>
      </c>
      <c r="F10" s="314">
        <v>8.89655172413793</v>
      </c>
      <c r="G10" s="204" t="s">
        <v>24</v>
      </c>
      <c r="H10" s="212"/>
      <c r="I10" s="216">
        <v>530000</v>
      </c>
      <c r="J10" s="217">
        <f>I10*5</f>
        <v>2650000</v>
      </c>
      <c r="K10" s="205"/>
    </row>
    <row r="11" spans="1:11" ht="18" customHeight="1">
      <c r="A11" s="257">
        <v>2</v>
      </c>
      <c r="B11" s="206">
        <v>2</v>
      </c>
      <c r="C11" s="339" t="s">
        <v>289</v>
      </c>
      <c r="D11" s="340" t="s">
        <v>281</v>
      </c>
      <c r="E11" s="206" t="s">
        <v>282</v>
      </c>
      <c r="F11" s="272">
        <v>8.551724137931034</v>
      </c>
      <c r="G11" s="206" t="s">
        <v>24</v>
      </c>
      <c r="H11" s="213"/>
      <c r="I11" s="218">
        <v>530000</v>
      </c>
      <c r="J11" s="219">
        <f aca="true" t="shared" si="0" ref="J11:J93">I11*5</f>
        <v>2650000</v>
      </c>
      <c r="K11" s="207"/>
    </row>
    <row r="12" spans="1:11" ht="18" customHeight="1">
      <c r="A12" s="257">
        <v>3</v>
      </c>
      <c r="B12" s="206">
        <v>3</v>
      </c>
      <c r="C12" s="339" t="s">
        <v>267</v>
      </c>
      <c r="D12" s="340" t="s">
        <v>268</v>
      </c>
      <c r="E12" s="206" t="s">
        <v>282</v>
      </c>
      <c r="F12" s="272">
        <v>8.517241379310345</v>
      </c>
      <c r="G12" s="206" t="s">
        <v>24</v>
      </c>
      <c r="H12" s="213"/>
      <c r="I12" s="218">
        <v>530000</v>
      </c>
      <c r="J12" s="219">
        <f t="shared" si="0"/>
        <v>2650000</v>
      </c>
      <c r="K12" s="207"/>
    </row>
    <row r="13" spans="1:11" ht="18" customHeight="1">
      <c r="A13" s="257">
        <v>4</v>
      </c>
      <c r="B13" s="206">
        <v>4</v>
      </c>
      <c r="C13" s="339" t="s">
        <v>262</v>
      </c>
      <c r="D13" s="340" t="s">
        <v>263</v>
      </c>
      <c r="E13" s="206" t="s">
        <v>282</v>
      </c>
      <c r="F13" s="272">
        <v>8.482758620689655</v>
      </c>
      <c r="G13" s="206" t="s">
        <v>24</v>
      </c>
      <c r="H13" s="213"/>
      <c r="I13" s="218">
        <v>530000</v>
      </c>
      <c r="J13" s="219">
        <f t="shared" si="0"/>
        <v>2650000</v>
      </c>
      <c r="K13" s="207"/>
    </row>
    <row r="14" spans="1:11" ht="18" customHeight="1">
      <c r="A14" s="257">
        <v>5</v>
      </c>
      <c r="B14" s="206">
        <v>5</v>
      </c>
      <c r="C14" s="339" t="s">
        <v>271</v>
      </c>
      <c r="D14" s="340" t="s">
        <v>272</v>
      </c>
      <c r="E14" s="206" t="s">
        <v>282</v>
      </c>
      <c r="F14" s="272">
        <v>8.482758620689655</v>
      </c>
      <c r="G14" s="206" t="s">
        <v>24</v>
      </c>
      <c r="H14" s="213"/>
      <c r="I14" s="218">
        <v>530000</v>
      </c>
      <c r="J14" s="219">
        <f t="shared" si="0"/>
        <v>2650000</v>
      </c>
      <c r="K14" s="207"/>
    </row>
    <row r="15" spans="1:11" ht="18" customHeight="1">
      <c r="A15" s="257">
        <v>6</v>
      </c>
      <c r="B15" s="206">
        <v>6</v>
      </c>
      <c r="C15" s="339" t="s">
        <v>278</v>
      </c>
      <c r="D15" s="340" t="s">
        <v>386</v>
      </c>
      <c r="E15" s="206" t="s">
        <v>282</v>
      </c>
      <c r="F15" s="272">
        <v>8.482758620689655</v>
      </c>
      <c r="G15" s="206" t="s">
        <v>24</v>
      </c>
      <c r="H15" s="213"/>
      <c r="I15" s="218">
        <v>530000</v>
      </c>
      <c r="J15" s="219">
        <f t="shared" si="0"/>
        <v>2650000</v>
      </c>
      <c r="K15" s="207"/>
    </row>
    <row r="16" spans="1:11" ht="18" customHeight="1">
      <c r="A16" s="257">
        <v>7</v>
      </c>
      <c r="B16" s="206">
        <v>7</v>
      </c>
      <c r="C16" s="339" t="s">
        <v>265</v>
      </c>
      <c r="D16" s="340" t="s">
        <v>266</v>
      </c>
      <c r="E16" s="206" t="s">
        <v>282</v>
      </c>
      <c r="F16" s="272">
        <v>8.413793103448276</v>
      </c>
      <c r="G16" s="206" t="s">
        <v>24</v>
      </c>
      <c r="H16" s="213"/>
      <c r="I16" s="218">
        <v>530000</v>
      </c>
      <c r="J16" s="219">
        <f t="shared" si="0"/>
        <v>2650000</v>
      </c>
      <c r="K16" s="207"/>
    </row>
    <row r="17" spans="1:11" ht="18" customHeight="1">
      <c r="A17" s="257">
        <v>8</v>
      </c>
      <c r="B17" s="206">
        <v>8</v>
      </c>
      <c r="C17" s="339" t="s">
        <v>454</v>
      </c>
      <c r="D17" s="340" t="s">
        <v>389</v>
      </c>
      <c r="E17" s="206" t="s">
        <v>282</v>
      </c>
      <c r="F17" s="272">
        <v>8.413793103448276</v>
      </c>
      <c r="G17" s="206" t="s">
        <v>24</v>
      </c>
      <c r="H17" s="213"/>
      <c r="I17" s="218">
        <v>530000</v>
      </c>
      <c r="J17" s="219">
        <f t="shared" si="0"/>
        <v>2650000</v>
      </c>
      <c r="K17" s="207"/>
    </row>
    <row r="18" spans="1:11" ht="18" customHeight="1">
      <c r="A18" s="257">
        <v>9</v>
      </c>
      <c r="B18" s="206">
        <v>9</v>
      </c>
      <c r="C18" s="339" t="s">
        <v>265</v>
      </c>
      <c r="D18" s="340" t="s">
        <v>386</v>
      </c>
      <c r="E18" s="206" t="s">
        <v>282</v>
      </c>
      <c r="F18" s="272">
        <v>8.344827586206897</v>
      </c>
      <c r="G18" s="206" t="s">
        <v>24</v>
      </c>
      <c r="H18" s="213"/>
      <c r="I18" s="218">
        <v>530000</v>
      </c>
      <c r="J18" s="219">
        <f t="shared" si="0"/>
        <v>2650000</v>
      </c>
      <c r="K18" s="207"/>
    </row>
    <row r="19" spans="1:11" ht="18" customHeight="1">
      <c r="A19" s="257">
        <v>10</v>
      </c>
      <c r="B19" s="206">
        <v>10</v>
      </c>
      <c r="C19" s="339" t="s">
        <v>212</v>
      </c>
      <c r="D19" s="340" t="s">
        <v>486</v>
      </c>
      <c r="E19" s="206" t="s">
        <v>282</v>
      </c>
      <c r="F19" s="272">
        <v>8.344827586206897</v>
      </c>
      <c r="G19" s="206" t="s">
        <v>24</v>
      </c>
      <c r="H19" s="213"/>
      <c r="I19" s="218">
        <v>530000</v>
      </c>
      <c r="J19" s="219">
        <f t="shared" si="0"/>
        <v>2650000</v>
      </c>
      <c r="K19" s="207"/>
    </row>
    <row r="20" spans="1:12" ht="18" customHeight="1">
      <c r="A20" s="257">
        <v>11</v>
      </c>
      <c r="B20" s="206">
        <v>11</v>
      </c>
      <c r="C20" s="339" t="s">
        <v>275</v>
      </c>
      <c r="D20" s="340" t="s">
        <v>276</v>
      </c>
      <c r="E20" s="206" t="s">
        <v>282</v>
      </c>
      <c r="F20" s="272">
        <v>8.310344827586206</v>
      </c>
      <c r="G20" s="206" t="s">
        <v>24</v>
      </c>
      <c r="H20" s="213"/>
      <c r="I20" s="218">
        <v>530000</v>
      </c>
      <c r="J20" s="219">
        <f t="shared" si="0"/>
        <v>2650000</v>
      </c>
      <c r="K20" s="207"/>
      <c r="L20">
        <f>15*2650</f>
        <v>39750</v>
      </c>
    </row>
    <row r="21" spans="1:11" ht="18" customHeight="1">
      <c r="A21" s="257">
        <v>12</v>
      </c>
      <c r="B21" s="206">
        <v>12</v>
      </c>
      <c r="C21" s="339" t="s">
        <v>212</v>
      </c>
      <c r="D21" s="340" t="s">
        <v>274</v>
      </c>
      <c r="E21" s="206" t="s">
        <v>282</v>
      </c>
      <c r="F21" s="272">
        <v>8.275862068965518</v>
      </c>
      <c r="G21" s="206" t="s">
        <v>24</v>
      </c>
      <c r="H21" s="213"/>
      <c r="I21" s="218">
        <v>530000</v>
      </c>
      <c r="J21" s="219">
        <f t="shared" si="0"/>
        <v>2650000</v>
      </c>
      <c r="K21" s="207"/>
    </row>
    <row r="22" spans="1:11" ht="18" customHeight="1">
      <c r="A22" s="257">
        <v>13</v>
      </c>
      <c r="B22" s="206">
        <v>13</v>
      </c>
      <c r="C22" s="339" t="s">
        <v>288</v>
      </c>
      <c r="D22" s="340" t="s">
        <v>406</v>
      </c>
      <c r="E22" s="206" t="s">
        <v>282</v>
      </c>
      <c r="F22" s="272">
        <v>8.275862068965518</v>
      </c>
      <c r="G22" s="206" t="s">
        <v>24</v>
      </c>
      <c r="H22" s="213"/>
      <c r="I22" s="218">
        <v>530000</v>
      </c>
      <c r="J22" s="219">
        <f t="shared" si="0"/>
        <v>2650000</v>
      </c>
      <c r="K22" s="207"/>
    </row>
    <row r="23" spans="1:11" ht="18" customHeight="1">
      <c r="A23" s="257">
        <v>14</v>
      </c>
      <c r="B23" s="206">
        <v>14</v>
      </c>
      <c r="C23" s="339" t="s">
        <v>212</v>
      </c>
      <c r="D23" s="340" t="s">
        <v>264</v>
      </c>
      <c r="E23" s="206" t="s">
        <v>282</v>
      </c>
      <c r="F23" s="272">
        <v>8.241379310344827</v>
      </c>
      <c r="G23" s="206" t="s">
        <v>24</v>
      </c>
      <c r="H23" s="213"/>
      <c r="I23" s="218">
        <v>530000</v>
      </c>
      <c r="J23" s="219">
        <f t="shared" si="0"/>
        <v>2650000</v>
      </c>
      <c r="K23" s="207"/>
    </row>
    <row r="24" spans="1:11" ht="18" customHeight="1">
      <c r="A24" s="257">
        <v>15</v>
      </c>
      <c r="B24" s="206">
        <v>15</v>
      </c>
      <c r="C24" s="339" t="s">
        <v>269</v>
      </c>
      <c r="D24" s="340" t="s">
        <v>270</v>
      </c>
      <c r="E24" s="206" t="s">
        <v>282</v>
      </c>
      <c r="F24" s="272">
        <v>8.241379310344827</v>
      </c>
      <c r="G24" s="206" t="s">
        <v>24</v>
      </c>
      <c r="H24" s="213"/>
      <c r="I24" s="218">
        <v>530000</v>
      </c>
      <c r="J24" s="219">
        <f t="shared" si="0"/>
        <v>2650000</v>
      </c>
      <c r="K24" s="207"/>
    </row>
    <row r="25" spans="1:11" ht="18" customHeight="1">
      <c r="A25" s="257">
        <v>16</v>
      </c>
      <c r="B25" s="206">
        <v>16</v>
      </c>
      <c r="C25" s="339" t="s">
        <v>479</v>
      </c>
      <c r="D25" s="340" t="s">
        <v>480</v>
      </c>
      <c r="E25" s="206" t="s">
        <v>282</v>
      </c>
      <c r="F25" s="272">
        <v>8.241379310344827</v>
      </c>
      <c r="G25" s="206" t="s">
        <v>24</v>
      </c>
      <c r="H25" s="213"/>
      <c r="I25" s="218">
        <v>530000</v>
      </c>
      <c r="J25" s="219">
        <f t="shared" si="0"/>
        <v>2650000</v>
      </c>
      <c r="K25" s="207"/>
    </row>
    <row r="26" spans="1:11" ht="18" customHeight="1">
      <c r="A26" s="257">
        <v>17</v>
      </c>
      <c r="B26" s="206">
        <v>17</v>
      </c>
      <c r="C26" s="339" t="s">
        <v>299</v>
      </c>
      <c r="D26" s="340" t="s">
        <v>406</v>
      </c>
      <c r="E26" s="206" t="s">
        <v>282</v>
      </c>
      <c r="F26" s="272">
        <v>8.241379310344827</v>
      </c>
      <c r="G26" s="206" t="s">
        <v>24</v>
      </c>
      <c r="H26" s="213"/>
      <c r="I26" s="218">
        <v>530000</v>
      </c>
      <c r="J26" s="219">
        <f t="shared" si="0"/>
        <v>2650000</v>
      </c>
      <c r="K26" s="207"/>
    </row>
    <row r="27" spans="1:11" ht="18" customHeight="1">
      <c r="A27" s="257">
        <v>18</v>
      </c>
      <c r="B27" s="206">
        <v>18</v>
      </c>
      <c r="C27" s="343" t="s">
        <v>212</v>
      </c>
      <c r="D27" s="344" t="s">
        <v>469</v>
      </c>
      <c r="E27" s="206" t="s">
        <v>282</v>
      </c>
      <c r="F27" s="272">
        <v>8.206896551724139</v>
      </c>
      <c r="G27" s="206" t="s">
        <v>24</v>
      </c>
      <c r="H27" s="213"/>
      <c r="I27" s="218">
        <v>530000</v>
      </c>
      <c r="J27" s="219">
        <f t="shared" si="0"/>
        <v>2650000</v>
      </c>
      <c r="K27" s="207"/>
    </row>
    <row r="28" spans="1:11" ht="18" customHeight="1">
      <c r="A28" s="257">
        <v>19</v>
      </c>
      <c r="B28" s="206">
        <v>19</v>
      </c>
      <c r="C28" s="339" t="s">
        <v>483</v>
      </c>
      <c r="D28" s="340" t="s">
        <v>215</v>
      </c>
      <c r="E28" s="206" t="s">
        <v>282</v>
      </c>
      <c r="F28" s="272">
        <v>8.172413793103448</v>
      </c>
      <c r="G28" s="206" t="s">
        <v>24</v>
      </c>
      <c r="H28" s="213"/>
      <c r="I28" s="218">
        <v>530000</v>
      </c>
      <c r="J28" s="219">
        <f t="shared" si="0"/>
        <v>2650000</v>
      </c>
      <c r="K28" s="207"/>
    </row>
    <row r="29" spans="1:11" ht="18" customHeight="1">
      <c r="A29" s="257">
        <v>20</v>
      </c>
      <c r="B29" s="206">
        <v>20</v>
      </c>
      <c r="C29" s="339" t="s">
        <v>280</v>
      </c>
      <c r="D29" s="340" t="s">
        <v>281</v>
      </c>
      <c r="E29" s="206" t="s">
        <v>282</v>
      </c>
      <c r="F29" s="272">
        <v>8.172413793103448</v>
      </c>
      <c r="G29" s="206" t="s">
        <v>24</v>
      </c>
      <c r="H29" s="213"/>
      <c r="I29" s="218">
        <v>530000</v>
      </c>
      <c r="J29" s="219">
        <f t="shared" si="0"/>
        <v>2650000</v>
      </c>
      <c r="K29" s="207"/>
    </row>
    <row r="30" spans="1:11" ht="18" customHeight="1">
      <c r="A30" s="257">
        <v>21</v>
      </c>
      <c r="B30" s="206">
        <v>21</v>
      </c>
      <c r="C30" s="339" t="s">
        <v>278</v>
      </c>
      <c r="D30" s="340" t="s">
        <v>268</v>
      </c>
      <c r="E30" s="206" t="s">
        <v>282</v>
      </c>
      <c r="F30" s="272">
        <v>8.137931034482758</v>
      </c>
      <c r="G30" s="206" t="s">
        <v>24</v>
      </c>
      <c r="H30" s="213"/>
      <c r="I30" s="218">
        <v>530000</v>
      </c>
      <c r="J30" s="219">
        <f t="shared" si="0"/>
        <v>2650000</v>
      </c>
      <c r="K30" s="207"/>
    </row>
    <row r="31" spans="1:11" ht="18" customHeight="1">
      <c r="A31" s="257">
        <v>22</v>
      </c>
      <c r="B31" s="206">
        <v>22</v>
      </c>
      <c r="C31" s="339" t="s">
        <v>277</v>
      </c>
      <c r="D31" s="340" t="s">
        <v>37</v>
      </c>
      <c r="E31" s="206" t="s">
        <v>282</v>
      </c>
      <c r="F31" s="272">
        <v>8.10344827586207</v>
      </c>
      <c r="G31" s="206" t="s">
        <v>24</v>
      </c>
      <c r="H31" s="213"/>
      <c r="I31" s="218">
        <v>530000</v>
      </c>
      <c r="J31" s="219">
        <f t="shared" si="0"/>
        <v>2650000</v>
      </c>
      <c r="K31" s="207"/>
    </row>
    <row r="32" spans="1:11" ht="18" customHeight="1">
      <c r="A32" s="257">
        <v>23</v>
      </c>
      <c r="B32" s="206">
        <v>23</v>
      </c>
      <c r="C32" s="339" t="s">
        <v>278</v>
      </c>
      <c r="D32" s="340" t="s">
        <v>279</v>
      </c>
      <c r="E32" s="206" t="s">
        <v>282</v>
      </c>
      <c r="F32" s="272">
        <v>8.10344827586207</v>
      </c>
      <c r="G32" s="206" t="s">
        <v>24</v>
      </c>
      <c r="H32" s="213"/>
      <c r="I32" s="218">
        <v>530000</v>
      </c>
      <c r="J32" s="219">
        <f t="shared" si="0"/>
        <v>2650000</v>
      </c>
      <c r="K32" s="207"/>
    </row>
    <row r="33" spans="1:11" ht="18" customHeight="1">
      <c r="A33" s="257">
        <v>24</v>
      </c>
      <c r="B33" s="206">
        <v>1</v>
      </c>
      <c r="C33" s="343" t="s">
        <v>487</v>
      </c>
      <c r="D33" s="344" t="s">
        <v>488</v>
      </c>
      <c r="E33" s="206" t="s">
        <v>298</v>
      </c>
      <c r="F33" s="272">
        <v>9.172413793103448</v>
      </c>
      <c r="G33" s="206" t="s">
        <v>24</v>
      </c>
      <c r="H33" s="213"/>
      <c r="I33" s="218">
        <v>580000</v>
      </c>
      <c r="J33" s="219">
        <f t="shared" si="0"/>
        <v>2900000</v>
      </c>
      <c r="K33" s="207"/>
    </row>
    <row r="34" spans="1:11" ht="18" customHeight="1">
      <c r="A34" s="257">
        <v>25</v>
      </c>
      <c r="B34" s="206">
        <v>2</v>
      </c>
      <c r="C34" s="339" t="s">
        <v>285</v>
      </c>
      <c r="D34" s="340" t="s">
        <v>211</v>
      </c>
      <c r="E34" s="206" t="s">
        <v>298</v>
      </c>
      <c r="F34" s="272">
        <v>8.758620689655173</v>
      </c>
      <c r="G34" s="206" t="s">
        <v>24</v>
      </c>
      <c r="H34" s="213"/>
      <c r="I34" s="218">
        <v>530000</v>
      </c>
      <c r="J34" s="219">
        <f t="shared" si="0"/>
        <v>2650000</v>
      </c>
      <c r="K34" s="207"/>
    </row>
    <row r="35" spans="1:11" ht="18" customHeight="1">
      <c r="A35" s="257">
        <v>26</v>
      </c>
      <c r="B35" s="206">
        <v>3</v>
      </c>
      <c r="C35" s="339" t="s">
        <v>283</v>
      </c>
      <c r="D35" s="340" t="s">
        <v>284</v>
      </c>
      <c r="E35" s="206" t="s">
        <v>298</v>
      </c>
      <c r="F35" s="272">
        <v>8.724137931034482</v>
      </c>
      <c r="G35" s="206" t="s">
        <v>24</v>
      </c>
      <c r="H35" s="213"/>
      <c r="I35" s="218">
        <v>530000</v>
      </c>
      <c r="J35" s="219">
        <f t="shared" si="0"/>
        <v>2650000</v>
      </c>
      <c r="K35" s="207"/>
    </row>
    <row r="36" spans="1:11" ht="18" customHeight="1">
      <c r="A36" s="257">
        <v>27</v>
      </c>
      <c r="B36" s="206">
        <v>4</v>
      </c>
      <c r="C36" s="339" t="s">
        <v>395</v>
      </c>
      <c r="D36" s="340" t="s">
        <v>100</v>
      </c>
      <c r="E36" s="206" t="s">
        <v>298</v>
      </c>
      <c r="F36" s="272">
        <v>8.586206896551724</v>
      </c>
      <c r="G36" s="206" t="s">
        <v>24</v>
      </c>
      <c r="H36" s="213"/>
      <c r="I36" s="218">
        <v>530000</v>
      </c>
      <c r="J36" s="219">
        <f t="shared" si="0"/>
        <v>2650000</v>
      </c>
      <c r="K36" s="207"/>
    </row>
    <row r="37" spans="1:11" ht="18" customHeight="1">
      <c r="A37" s="257">
        <v>28</v>
      </c>
      <c r="B37" s="206">
        <v>5</v>
      </c>
      <c r="C37" s="339" t="s">
        <v>212</v>
      </c>
      <c r="D37" s="340" t="s">
        <v>407</v>
      </c>
      <c r="E37" s="206" t="s">
        <v>298</v>
      </c>
      <c r="F37" s="272">
        <v>8.551724137931034</v>
      </c>
      <c r="G37" s="206" t="s">
        <v>24</v>
      </c>
      <c r="H37" s="213"/>
      <c r="I37" s="218">
        <v>530000</v>
      </c>
      <c r="J37" s="219">
        <f t="shared" si="0"/>
        <v>2650000</v>
      </c>
      <c r="K37" s="207"/>
    </row>
    <row r="38" spans="1:11" ht="18" customHeight="1">
      <c r="A38" s="257">
        <v>29</v>
      </c>
      <c r="B38" s="206">
        <v>6</v>
      </c>
      <c r="C38" s="339" t="s">
        <v>498</v>
      </c>
      <c r="D38" s="340" t="s">
        <v>41</v>
      </c>
      <c r="E38" s="206" t="s">
        <v>298</v>
      </c>
      <c r="F38" s="272">
        <v>8.517241379310345</v>
      </c>
      <c r="G38" s="206" t="s">
        <v>24</v>
      </c>
      <c r="H38" s="213"/>
      <c r="I38" s="218">
        <v>530000</v>
      </c>
      <c r="J38" s="219">
        <f t="shared" si="0"/>
        <v>2650000</v>
      </c>
      <c r="K38" s="207"/>
    </row>
    <row r="39" spans="1:11" ht="18" customHeight="1">
      <c r="A39" s="257">
        <v>30</v>
      </c>
      <c r="B39" s="206">
        <v>7</v>
      </c>
      <c r="C39" s="339" t="s">
        <v>288</v>
      </c>
      <c r="D39" s="340" t="s">
        <v>43</v>
      </c>
      <c r="E39" s="206" t="s">
        <v>298</v>
      </c>
      <c r="F39" s="272">
        <v>8.482758620689655</v>
      </c>
      <c r="G39" s="206" t="s">
        <v>24</v>
      </c>
      <c r="H39" s="213"/>
      <c r="I39" s="218">
        <v>530000</v>
      </c>
      <c r="J39" s="219">
        <f t="shared" si="0"/>
        <v>2650000</v>
      </c>
      <c r="K39" s="207"/>
    </row>
    <row r="40" spans="1:11" ht="18" customHeight="1">
      <c r="A40" s="257">
        <v>31</v>
      </c>
      <c r="B40" s="206">
        <v>8</v>
      </c>
      <c r="C40" s="339" t="s">
        <v>495</v>
      </c>
      <c r="D40" s="340" t="s">
        <v>249</v>
      </c>
      <c r="E40" s="206" t="s">
        <v>298</v>
      </c>
      <c r="F40" s="272">
        <v>8.413793103448276</v>
      </c>
      <c r="G40" s="206" t="s">
        <v>24</v>
      </c>
      <c r="H40" s="213"/>
      <c r="I40" s="218">
        <v>530000</v>
      </c>
      <c r="J40" s="219">
        <f t="shared" si="0"/>
        <v>2650000</v>
      </c>
      <c r="K40" s="207"/>
    </row>
    <row r="41" spans="1:11" ht="18" customHeight="1">
      <c r="A41" s="257">
        <v>32</v>
      </c>
      <c r="B41" s="206">
        <v>9</v>
      </c>
      <c r="C41" s="339" t="s">
        <v>296</v>
      </c>
      <c r="D41" s="340" t="s">
        <v>192</v>
      </c>
      <c r="E41" s="206" t="s">
        <v>298</v>
      </c>
      <c r="F41" s="272">
        <v>8.379310344827585</v>
      </c>
      <c r="G41" s="206" t="s">
        <v>24</v>
      </c>
      <c r="H41" s="213"/>
      <c r="I41" s="218">
        <v>530000</v>
      </c>
      <c r="J41" s="219">
        <f t="shared" si="0"/>
        <v>2650000</v>
      </c>
      <c r="K41" s="207"/>
    </row>
    <row r="42" spans="1:11" ht="18" customHeight="1">
      <c r="A42" s="257">
        <v>33</v>
      </c>
      <c r="B42" s="206">
        <v>10</v>
      </c>
      <c r="C42" s="339" t="s">
        <v>297</v>
      </c>
      <c r="D42" s="340" t="s">
        <v>213</v>
      </c>
      <c r="E42" s="206" t="s">
        <v>298</v>
      </c>
      <c r="F42" s="272">
        <v>8.310344827586206</v>
      </c>
      <c r="G42" s="206" t="s">
        <v>24</v>
      </c>
      <c r="H42" s="213"/>
      <c r="I42" s="218">
        <v>530000</v>
      </c>
      <c r="J42" s="219">
        <f t="shared" si="0"/>
        <v>2650000</v>
      </c>
      <c r="K42" s="207"/>
    </row>
    <row r="43" spans="1:11" ht="18" customHeight="1">
      <c r="A43" s="257">
        <v>34</v>
      </c>
      <c r="B43" s="206">
        <v>11</v>
      </c>
      <c r="C43" s="365" t="s">
        <v>489</v>
      </c>
      <c r="D43" s="366" t="s">
        <v>93</v>
      </c>
      <c r="E43" s="206" t="s">
        <v>298</v>
      </c>
      <c r="F43" s="272">
        <v>8.275862068965518</v>
      </c>
      <c r="G43" s="206" t="s">
        <v>24</v>
      </c>
      <c r="H43" s="213"/>
      <c r="I43" s="218">
        <v>530000</v>
      </c>
      <c r="J43" s="219">
        <f t="shared" si="0"/>
        <v>2650000</v>
      </c>
      <c r="K43" s="207"/>
    </row>
    <row r="44" spans="1:11" ht="18" customHeight="1">
      <c r="A44" s="257">
        <v>35</v>
      </c>
      <c r="B44" s="206">
        <v>12</v>
      </c>
      <c r="C44" s="339" t="s">
        <v>492</v>
      </c>
      <c r="D44" s="340" t="s">
        <v>217</v>
      </c>
      <c r="E44" s="206" t="s">
        <v>298</v>
      </c>
      <c r="F44" s="272">
        <v>8.206896551724139</v>
      </c>
      <c r="G44" s="206" t="s">
        <v>24</v>
      </c>
      <c r="H44" s="213"/>
      <c r="I44" s="218">
        <v>530000</v>
      </c>
      <c r="J44" s="219">
        <f t="shared" si="0"/>
        <v>2650000</v>
      </c>
      <c r="K44" s="207"/>
    </row>
    <row r="45" spans="1:11" ht="18" customHeight="1">
      <c r="A45" s="257">
        <v>36</v>
      </c>
      <c r="B45" s="206">
        <v>13</v>
      </c>
      <c r="C45" s="339" t="s">
        <v>291</v>
      </c>
      <c r="D45" s="340" t="s">
        <v>292</v>
      </c>
      <c r="E45" s="206" t="s">
        <v>298</v>
      </c>
      <c r="F45" s="272">
        <v>8.172413793103448</v>
      </c>
      <c r="G45" s="206" t="s">
        <v>24</v>
      </c>
      <c r="H45" s="213"/>
      <c r="I45" s="218">
        <v>530000</v>
      </c>
      <c r="J45" s="219">
        <f t="shared" si="0"/>
        <v>2650000</v>
      </c>
      <c r="K45" s="207"/>
    </row>
    <row r="46" spans="1:11" ht="18" customHeight="1">
      <c r="A46" s="257">
        <v>37</v>
      </c>
      <c r="B46" s="206">
        <v>14</v>
      </c>
      <c r="C46" s="339" t="s">
        <v>212</v>
      </c>
      <c r="D46" s="340" t="s">
        <v>386</v>
      </c>
      <c r="E46" s="206" t="s">
        <v>298</v>
      </c>
      <c r="F46" s="272">
        <v>8.172413793103448</v>
      </c>
      <c r="G46" s="206" t="s">
        <v>24</v>
      </c>
      <c r="H46" s="213"/>
      <c r="I46" s="218">
        <v>530000</v>
      </c>
      <c r="J46" s="219">
        <f t="shared" si="0"/>
        <v>2650000</v>
      </c>
      <c r="K46" s="207"/>
    </row>
    <row r="47" spans="1:11" ht="18" customHeight="1">
      <c r="A47" s="257">
        <v>38</v>
      </c>
      <c r="B47" s="206">
        <v>1</v>
      </c>
      <c r="C47" s="343" t="s">
        <v>446</v>
      </c>
      <c r="D47" s="344" t="s">
        <v>132</v>
      </c>
      <c r="E47" s="206" t="s">
        <v>304</v>
      </c>
      <c r="F47" s="272">
        <v>8.448275862068966</v>
      </c>
      <c r="G47" s="206" t="s">
        <v>24</v>
      </c>
      <c r="H47" s="213"/>
      <c r="I47" s="218">
        <v>530000</v>
      </c>
      <c r="J47" s="219">
        <f t="shared" si="0"/>
        <v>2650000</v>
      </c>
      <c r="K47" s="207"/>
    </row>
    <row r="48" spans="1:11" ht="18" customHeight="1">
      <c r="A48" s="257">
        <v>39</v>
      </c>
      <c r="B48" s="206">
        <v>2</v>
      </c>
      <c r="C48" s="339" t="s">
        <v>212</v>
      </c>
      <c r="D48" s="340" t="s">
        <v>301</v>
      </c>
      <c r="E48" s="206" t="s">
        <v>304</v>
      </c>
      <c r="F48" s="272">
        <v>8.379310344827585</v>
      </c>
      <c r="G48" s="206" t="s">
        <v>24</v>
      </c>
      <c r="H48" s="213"/>
      <c r="I48" s="218">
        <v>530000</v>
      </c>
      <c r="J48" s="219">
        <f t="shared" si="0"/>
        <v>2650000</v>
      </c>
      <c r="K48" s="207"/>
    </row>
    <row r="49" spans="1:11" ht="18" customHeight="1">
      <c r="A49" s="257">
        <v>40</v>
      </c>
      <c r="B49" s="206">
        <v>3</v>
      </c>
      <c r="C49" s="339" t="s">
        <v>507</v>
      </c>
      <c r="D49" s="340" t="s">
        <v>456</v>
      </c>
      <c r="E49" s="206" t="s">
        <v>304</v>
      </c>
      <c r="F49" s="272">
        <v>8.379310344827585</v>
      </c>
      <c r="G49" s="206" t="s">
        <v>24</v>
      </c>
      <c r="H49" s="213"/>
      <c r="I49" s="218">
        <v>530000</v>
      </c>
      <c r="J49" s="219">
        <f t="shared" si="0"/>
        <v>2650000</v>
      </c>
      <c r="K49" s="207"/>
    </row>
    <row r="50" spans="1:11" ht="18" customHeight="1">
      <c r="A50" s="257">
        <v>41</v>
      </c>
      <c r="B50" s="206">
        <v>4</v>
      </c>
      <c r="C50" s="339" t="s">
        <v>297</v>
      </c>
      <c r="D50" s="340" t="s">
        <v>218</v>
      </c>
      <c r="E50" s="206" t="s">
        <v>304</v>
      </c>
      <c r="F50" s="272">
        <v>8.310344827586206</v>
      </c>
      <c r="G50" s="206" t="s">
        <v>24</v>
      </c>
      <c r="H50" s="213"/>
      <c r="I50" s="218">
        <v>530000</v>
      </c>
      <c r="J50" s="219">
        <f t="shared" si="0"/>
        <v>2650000</v>
      </c>
      <c r="K50" s="207"/>
    </row>
    <row r="51" spans="1:11" ht="18" customHeight="1">
      <c r="A51" s="257">
        <v>42</v>
      </c>
      <c r="B51" s="206">
        <v>5</v>
      </c>
      <c r="C51" s="339" t="s">
        <v>449</v>
      </c>
      <c r="D51" s="340" t="s">
        <v>450</v>
      </c>
      <c r="E51" s="206" t="s">
        <v>304</v>
      </c>
      <c r="F51" s="272">
        <v>8.275862068965518</v>
      </c>
      <c r="G51" s="206" t="s">
        <v>24</v>
      </c>
      <c r="H51" s="213"/>
      <c r="I51" s="218">
        <v>530000</v>
      </c>
      <c r="J51" s="219">
        <f t="shared" si="0"/>
        <v>2650000</v>
      </c>
      <c r="K51" s="207"/>
    </row>
    <row r="52" spans="1:11" ht="18" customHeight="1">
      <c r="A52" s="257">
        <v>43</v>
      </c>
      <c r="B52" s="206">
        <v>6</v>
      </c>
      <c r="C52" s="339" t="s">
        <v>293</v>
      </c>
      <c r="D52" s="340" t="s">
        <v>41</v>
      </c>
      <c r="E52" s="206" t="s">
        <v>304</v>
      </c>
      <c r="F52" s="272">
        <v>8.275862068965518</v>
      </c>
      <c r="G52" s="206" t="s">
        <v>24</v>
      </c>
      <c r="H52" s="213"/>
      <c r="I52" s="218">
        <v>530000</v>
      </c>
      <c r="J52" s="219">
        <f t="shared" si="0"/>
        <v>2650000</v>
      </c>
      <c r="K52" s="207"/>
    </row>
    <row r="53" spans="1:11" ht="18" customHeight="1">
      <c r="A53" s="257">
        <v>44</v>
      </c>
      <c r="B53" s="206">
        <v>7</v>
      </c>
      <c r="C53" s="365" t="s">
        <v>447</v>
      </c>
      <c r="D53" s="366" t="s">
        <v>448</v>
      </c>
      <c r="E53" s="206" t="s">
        <v>304</v>
      </c>
      <c r="F53" s="272">
        <v>8.241379310344827</v>
      </c>
      <c r="G53" s="206" t="s">
        <v>24</v>
      </c>
      <c r="H53" s="213"/>
      <c r="I53" s="218">
        <v>530000</v>
      </c>
      <c r="J53" s="219">
        <f t="shared" si="0"/>
        <v>2650000</v>
      </c>
      <c r="K53" s="207"/>
    </row>
    <row r="54" spans="1:11" ht="18" customHeight="1">
      <c r="A54" s="257">
        <v>45</v>
      </c>
      <c r="B54" s="206">
        <v>8</v>
      </c>
      <c r="C54" s="339" t="s">
        <v>510</v>
      </c>
      <c r="D54" s="340" t="s">
        <v>410</v>
      </c>
      <c r="E54" s="206" t="s">
        <v>304</v>
      </c>
      <c r="F54" s="272">
        <v>8.172413793103448</v>
      </c>
      <c r="G54" s="206" t="s">
        <v>24</v>
      </c>
      <c r="H54" s="213"/>
      <c r="I54" s="218">
        <v>530000</v>
      </c>
      <c r="J54" s="219">
        <f t="shared" si="0"/>
        <v>2650000</v>
      </c>
      <c r="K54" s="207"/>
    </row>
    <row r="55" spans="1:11" ht="18" customHeight="1">
      <c r="A55" s="257">
        <v>46</v>
      </c>
      <c r="B55" s="206">
        <v>9</v>
      </c>
      <c r="C55" s="339" t="s">
        <v>504</v>
      </c>
      <c r="D55" s="340" t="s">
        <v>482</v>
      </c>
      <c r="E55" s="206" t="s">
        <v>304</v>
      </c>
      <c r="F55" s="272">
        <v>8.172413793103448</v>
      </c>
      <c r="G55" s="206" t="s">
        <v>24</v>
      </c>
      <c r="H55" s="213"/>
      <c r="I55" s="218">
        <v>530000</v>
      </c>
      <c r="J55" s="219">
        <f t="shared" si="0"/>
        <v>2650000</v>
      </c>
      <c r="K55" s="207"/>
    </row>
    <row r="56" spans="1:11" ht="18" customHeight="1">
      <c r="A56" s="257">
        <v>47</v>
      </c>
      <c r="B56" s="206">
        <v>10</v>
      </c>
      <c r="C56" s="365" t="s">
        <v>502</v>
      </c>
      <c r="D56" s="366" t="s">
        <v>217</v>
      </c>
      <c r="E56" s="206" t="s">
        <v>304</v>
      </c>
      <c r="F56" s="272">
        <v>8.137931034482758</v>
      </c>
      <c r="G56" s="206" t="s">
        <v>24</v>
      </c>
      <c r="H56" s="213"/>
      <c r="I56" s="218">
        <v>530000</v>
      </c>
      <c r="J56" s="219">
        <f t="shared" si="0"/>
        <v>2650000</v>
      </c>
      <c r="K56" s="207"/>
    </row>
    <row r="57" spans="1:11" ht="18" customHeight="1">
      <c r="A57" s="257">
        <v>48</v>
      </c>
      <c r="B57" s="206">
        <v>11</v>
      </c>
      <c r="C57" s="437" t="s">
        <v>297</v>
      </c>
      <c r="D57" s="437" t="s">
        <v>503</v>
      </c>
      <c r="E57" s="206" t="s">
        <v>304</v>
      </c>
      <c r="F57" s="272">
        <v>8.137931034482758</v>
      </c>
      <c r="G57" s="206" t="s">
        <v>24</v>
      </c>
      <c r="H57" s="213"/>
      <c r="I57" s="218">
        <v>530000</v>
      </c>
      <c r="J57" s="219">
        <f t="shared" si="0"/>
        <v>2650000</v>
      </c>
      <c r="K57" s="207"/>
    </row>
    <row r="58" spans="1:11" ht="18" customHeight="1">
      <c r="A58" s="257">
        <v>49</v>
      </c>
      <c r="B58" s="206">
        <v>12</v>
      </c>
      <c r="C58" s="343" t="s">
        <v>412</v>
      </c>
      <c r="D58" s="344" t="s">
        <v>30</v>
      </c>
      <c r="E58" s="206" t="s">
        <v>304</v>
      </c>
      <c r="F58" s="272">
        <v>8.10344827586207</v>
      </c>
      <c r="G58" s="206" t="s">
        <v>24</v>
      </c>
      <c r="H58" s="213"/>
      <c r="I58" s="218">
        <v>530000</v>
      </c>
      <c r="J58" s="219">
        <f t="shared" si="0"/>
        <v>2650000</v>
      </c>
      <c r="K58" s="207"/>
    </row>
    <row r="59" spans="1:11" ht="18" customHeight="1">
      <c r="A59" s="257">
        <v>50</v>
      </c>
      <c r="B59" s="206">
        <v>1</v>
      </c>
      <c r="C59" s="343" t="s">
        <v>305</v>
      </c>
      <c r="D59" s="344" t="s">
        <v>35</v>
      </c>
      <c r="E59" s="206" t="s">
        <v>311</v>
      </c>
      <c r="F59" s="272">
        <v>8.827586206896552</v>
      </c>
      <c r="G59" s="206" t="s">
        <v>24</v>
      </c>
      <c r="H59" s="213"/>
      <c r="I59" s="218">
        <v>530000</v>
      </c>
      <c r="J59" s="219">
        <f t="shared" si="0"/>
        <v>2650000</v>
      </c>
      <c r="K59" s="207"/>
    </row>
    <row r="60" spans="1:11" ht="18" customHeight="1">
      <c r="A60" s="257">
        <v>51</v>
      </c>
      <c r="B60" s="206">
        <v>2</v>
      </c>
      <c r="C60" s="339" t="s">
        <v>307</v>
      </c>
      <c r="D60" s="340" t="s">
        <v>308</v>
      </c>
      <c r="E60" s="206" t="s">
        <v>311</v>
      </c>
      <c r="F60" s="272">
        <v>8.655172413793103</v>
      </c>
      <c r="G60" s="206" t="s">
        <v>24</v>
      </c>
      <c r="H60" s="213"/>
      <c r="I60" s="218">
        <v>530000</v>
      </c>
      <c r="J60" s="219">
        <f t="shared" si="0"/>
        <v>2650000</v>
      </c>
      <c r="K60" s="207"/>
    </row>
    <row r="61" spans="1:11" ht="18" customHeight="1">
      <c r="A61" s="257">
        <v>52</v>
      </c>
      <c r="B61" s="206">
        <v>3</v>
      </c>
      <c r="C61" s="339" t="s">
        <v>212</v>
      </c>
      <c r="D61" s="340" t="s">
        <v>301</v>
      </c>
      <c r="E61" s="206" t="s">
        <v>311</v>
      </c>
      <c r="F61" s="272">
        <v>8.517241379310345</v>
      </c>
      <c r="G61" s="206" t="s">
        <v>24</v>
      </c>
      <c r="H61" s="213"/>
      <c r="I61" s="218">
        <v>530000</v>
      </c>
      <c r="J61" s="219">
        <f t="shared" si="0"/>
        <v>2650000</v>
      </c>
      <c r="K61" s="207"/>
    </row>
    <row r="62" spans="1:11" ht="18" customHeight="1">
      <c r="A62" s="257">
        <v>53</v>
      </c>
      <c r="B62" s="206">
        <v>4</v>
      </c>
      <c r="C62" s="339" t="s">
        <v>280</v>
      </c>
      <c r="D62" s="340" t="s">
        <v>301</v>
      </c>
      <c r="E62" s="206" t="s">
        <v>311</v>
      </c>
      <c r="F62" s="272">
        <v>8.482758620689655</v>
      </c>
      <c r="G62" s="206" t="s">
        <v>24</v>
      </c>
      <c r="H62" s="213"/>
      <c r="I62" s="218">
        <v>530000</v>
      </c>
      <c r="J62" s="219">
        <f t="shared" si="0"/>
        <v>2650000</v>
      </c>
      <c r="K62" s="207"/>
    </row>
    <row r="63" spans="1:11" ht="18" customHeight="1">
      <c r="A63" s="257">
        <v>54</v>
      </c>
      <c r="B63" s="206">
        <v>5</v>
      </c>
      <c r="C63" s="339" t="s">
        <v>212</v>
      </c>
      <c r="D63" s="340" t="s">
        <v>301</v>
      </c>
      <c r="E63" s="206" t="s">
        <v>311</v>
      </c>
      <c r="F63" s="272">
        <v>8.379310344827585</v>
      </c>
      <c r="G63" s="206" t="s">
        <v>24</v>
      </c>
      <c r="H63" s="213"/>
      <c r="I63" s="218">
        <v>530000</v>
      </c>
      <c r="J63" s="219">
        <f t="shared" si="0"/>
        <v>2650000</v>
      </c>
      <c r="K63" s="207"/>
    </row>
    <row r="64" spans="1:11" ht="18" customHeight="1">
      <c r="A64" s="257">
        <v>55</v>
      </c>
      <c r="B64" s="206">
        <v>6</v>
      </c>
      <c r="C64" s="339" t="s">
        <v>214</v>
      </c>
      <c r="D64" s="340" t="s">
        <v>303</v>
      </c>
      <c r="E64" s="206" t="s">
        <v>311</v>
      </c>
      <c r="F64" s="272">
        <v>8.344827586206897</v>
      </c>
      <c r="G64" s="206" t="s">
        <v>24</v>
      </c>
      <c r="H64" s="213"/>
      <c r="I64" s="218">
        <v>530000</v>
      </c>
      <c r="J64" s="219">
        <f t="shared" si="0"/>
        <v>2650000</v>
      </c>
      <c r="K64" s="207"/>
    </row>
    <row r="65" spans="1:11" ht="18" customHeight="1">
      <c r="A65" s="257">
        <v>56</v>
      </c>
      <c r="B65" s="206">
        <v>7</v>
      </c>
      <c r="C65" s="339" t="s">
        <v>677</v>
      </c>
      <c r="D65" s="340" t="s">
        <v>100</v>
      </c>
      <c r="E65" s="206" t="s">
        <v>311</v>
      </c>
      <c r="F65" s="272">
        <v>8.310344827586206</v>
      </c>
      <c r="G65" s="206" t="s">
        <v>24</v>
      </c>
      <c r="H65" s="213"/>
      <c r="I65" s="218">
        <v>530000</v>
      </c>
      <c r="J65" s="219">
        <f t="shared" si="0"/>
        <v>2650000</v>
      </c>
      <c r="K65" s="207"/>
    </row>
    <row r="66" spans="1:11" ht="18" customHeight="1">
      <c r="A66" s="257">
        <v>57</v>
      </c>
      <c r="B66" s="206">
        <v>8</v>
      </c>
      <c r="C66" s="365" t="s">
        <v>678</v>
      </c>
      <c r="D66" s="366" t="s">
        <v>247</v>
      </c>
      <c r="E66" s="206" t="s">
        <v>311</v>
      </c>
      <c r="F66" s="272">
        <v>8.241379310344827</v>
      </c>
      <c r="G66" s="206" t="s">
        <v>24</v>
      </c>
      <c r="H66" s="213"/>
      <c r="I66" s="218">
        <v>530000</v>
      </c>
      <c r="J66" s="219">
        <f t="shared" si="0"/>
        <v>2650000</v>
      </c>
      <c r="K66" s="207"/>
    </row>
    <row r="67" spans="1:11" ht="18" customHeight="1">
      <c r="A67" s="257">
        <v>58</v>
      </c>
      <c r="B67" s="206">
        <v>9</v>
      </c>
      <c r="C67" s="437" t="s">
        <v>212</v>
      </c>
      <c r="D67" s="437" t="s">
        <v>306</v>
      </c>
      <c r="E67" s="206" t="s">
        <v>311</v>
      </c>
      <c r="F67" s="272">
        <v>8.206896551724139</v>
      </c>
      <c r="G67" s="206" t="s">
        <v>24</v>
      </c>
      <c r="H67" s="213"/>
      <c r="I67" s="218">
        <v>530000</v>
      </c>
      <c r="J67" s="219">
        <f t="shared" si="0"/>
        <v>2650000</v>
      </c>
      <c r="K67" s="207"/>
    </row>
    <row r="68" spans="1:11" ht="18" customHeight="1">
      <c r="A68" s="257">
        <v>59</v>
      </c>
      <c r="B68" s="206">
        <v>10</v>
      </c>
      <c r="C68" s="437" t="s">
        <v>289</v>
      </c>
      <c r="D68" s="437" t="s">
        <v>37</v>
      </c>
      <c r="E68" s="206" t="s">
        <v>311</v>
      </c>
      <c r="F68" s="272">
        <v>8.172413793103448</v>
      </c>
      <c r="G68" s="206" t="s">
        <v>24</v>
      </c>
      <c r="H68" s="213"/>
      <c r="I68" s="218">
        <v>530000</v>
      </c>
      <c r="J68" s="219">
        <f t="shared" si="0"/>
        <v>2650000</v>
      </c>
      <c r="K68" s="207"/>
    </row>
    <row r="69" spans="1:11" ht="18" customHeight="1">
      <c r="A69" s="257">
        <v>60</v>
      </c>
      <c r="B69" s="206">
        <v>1</v>
      </c>
      <c r="C69" s="220" t="s">
        <v>520</v>
      </c>
      <c r="D69" s="210" t="s">
        <v>35</v>
      </c>
      <c r="E69" s="206" t="s">
        <v>525</v>
      </c>
      <c r="F69" s="272">
        <v>9.03125</v>
      </c>
      <c r="G69" s="206" t="s">
        <v>24</v>
      </c>
      <c r="H69" s="213"/>
      <c r="I69" s="218">
        <v>580000</v>
      </c>
      <c r="J69" s="219">
        <f t="shared" si="0"/>
        <v>2900000</v>
      </c>
      <c r="K69" s="207"/>
    </row>
    <row r="70" spans="1:11" ht="18" customHeight="1">
      <c r="A70" s="257">
        <v>61</v>
      </c>
      <c r="B70" s="206">
        <v>2</v>
      </c>
      <c r="C70" s="229" t="s">
        <v>141</v>
      </c>
      <c r="D70" s="211" t="s">
        <v>41</v>
      </c>
      <c r="E70" s="206" t="s">
        <v>525</v>
      </c>
      <c r="F70" s="272">
        <v>8.8125</v>
      </c>
      <c r="G70" s="206" t="s">
        <v>24</v>
      </c>
      <c r="H70" s="213"/>
      <c r="I70" s="218">
        <v>530000</v>
      </c>
      <c r="J70" s="219">
        <f t="shared" si="0"/>
        <v>2650000</v>
      </c>
      <c r="K70" s="207"/>
    </row>
    <row r="71" spans="1:11" ht="18" customHeight="1">
      <c r="A71" s="257">
        <v>62</v>
      </c>
      <c r="B71" s="206">
        <v>3</v>
      </c>
      <c r="C71" s="229" t="s">
        <v>685</v>
      </c>
      <c r="D71" s="211" t="s">
        <v>85</v>
      </c>
      <c r="E71" s="206" t="s">
        <v>525</v>
      </c>
      <c r="F71" s="307">
        <v>8.375</v>
      </c>
      <c r="G71" s="206" t="s">
        <v>24</v>
      </c>
      <c r="H71" s="213"/>
      <c r="I71" s="218">
        <v>530000</v>
      </c>
      <c r="J71" s="219">
        <f t="shared" si="0"/>
        <v>2650000</v>
      </c>
      <c r="K71" s="207"/>
    </row>
    <row r="72" spans="1:11" ht="18" customHeight="1">
      <c r="A72" s="257">
        <v>63</v>
      </c>
      <c r="B72" s="206">
        <v>4</v>
      </c>
      <c r="C72" s="229" t="s">
        <v>421</v>
      </c>
      <c r="D72" s="211" t="s">
        <v>62</v>
      </c>
      <c r="E72" s="206" t="s">
        <v>525</v>
      </c>
      <c r="F72" s="307">
        <v>8.34375</v>
      </c>
      <c r="G72" s="206" t="s">
        <v>24</v>
      </c>
      <c r="H72" s="213"/>
      <c r="I72" s="218">
        <v>530000</v>
      </c>
      <c r="J72" s="219">
        <f t="shared" si="0"/>
        <v>2650000</v>
      </c>
      <c r="K72" s="207"/>
    </row>
    <row r="73" spans="1:11" ht="18" customHeight="1">
      <c r="A73" s="257">
        <v>64</v>
      </c>
      <c r="B73" s="206">
        <v>5</v>
      </c>
      <c r="C73" s="229" t="s">
        <v>238</v>
      </c>
      <c r="D73" s="211" t="s">
        <v>683</v>
      </c>
      <c r="E73" s="206" t="s">
        <v>525</v>
      </c>
      <c r="F73" s="307">
        <v>8.3125</v>
      </c>
      <c r="G73" s="206" t="s">
        <v>24</v>
      </c>
      <c r="H73" s="213"/>
      <c r="I73" s="218">
        <v>530000</v>
      </c>
      <c r="J73" s="219">
        <f t="shared" si="0"/>
        <v>2650000</v>
      </c>
      <c r="K73" s="207"/>
    </row>
    <row r="74" spans="1:11" ht="18" customHeight="1">
      <c r="A74" s="257">
        <v>65</v>
      </c>
      <c r="B74" s="206">
        <v>6</v>
      </c>
      <c r="C74" s="229" t="s">
        <v>679</v>
      </c>
      <c r="D74" s="211" t="s">
        <v>680</v>
      </c>
      <c r="E74" s="206" t="s">
        <v>525</v>
      </c>
      <c r="F74" s="307">
        <v>8.1875</v>
      </c>
      <c r="G74" s="206" t="s">
        <v>24</v>
      </c>
      <c r="H74" s="213"/>
      <c r="I74" s="218">
        <v>530000</v>
      </c>
      <c r="J74" s="219">
        <f t="shared" si="0"/>
        <v>2650000</v>
      </c>
      <c r="K74" s="207"/>
    </row>
    <row r="75" spans="1:11" ht="18" customHeight="1">
      <c r="A75" s="257">
        <v>66</v>
      </c>
      <c r="B75" s="206">
        <v>7</v>
      </c>
      <c r="C75" s="229" t="s">
        <v>681</v>
      </c>
      <c r="D75" s="211" t="s">
        <v>682</v>
      </c>
      <c r="E75" s="206" t="s">
        <v>525</v>
      </c>
      <c r="F75" s="307">
        <v>8.125</v>
      </c>
      <c r="G75" s="206" t="s">
        <v>24</v>
      </c>
      <c r="H75" s="213"/>
      <c r="I75" s="218">
        <v>530000</v>
      </c>
      <c r="J75" s="219">
        <f t="shared" si="0"/>
        <v>2650000</v>
      </c>
      <c r="K75" s="207"/>
    </row>
    <row r="76" spans="1:11" ht="18" customHeight="1">
      <c r="A76" s="257">
        <v>67</v>
      </c>
      <c r="B76" s="206">
        <v>8</v>
      </c>
      <c r="C76" s="229" t="s">
        <v>523</v>
      </c>
      <c r="D76" s="211" t="s">
        <v>524</v>
      </c>
      <c r="E76" s="206" t="s">
        <v>525</v>
      </c>
      <c r="F76" s="307">
        <v>8.09375</v>
      </c>
      <c r="G76" s="206" t="s">
        <v>24</v>
      </c>
      <c r="H76" s="213"/>
      <c r="I76" s="218">
        <v>530000</v>
      </c>
      <c r="J76" s="219">
        <f t="shared" si="0"/>
        <v>2650000</v>
      </c>
      <c r="K76" s="207"/>
    </row>
    <row r="77" spans="1:11" ht="18" customHeight="1">
      <c r="A77" s="257">
        <v>68</v>
      </c>
      <c r="B77" s="206">
        <v>9</v>
      </c>
      <c r="C77" s="229" t="s">
        <v>21</v>
      </c>
      <c r="D77" s="211" t="s">
        <v>99</v>
      </c>
      <c r="E77" s="206" t="s">
        <v>525</v>
      </c>
      <c r="F77" s="307">
        <v>8.03125</v>
      </c>
      <c r="G77" s="206" t="s">
        <v>24</v>
      </c>
      <c r="H77" s="213"/>
      <c r="I77" s="218">
        <v>530000</v>
      </c>
      <c r="J77" s="219">
        <f t="shared" si="0"/>
        <v>2650000</v>
      </c>
      <c r="K77" s="207"/>
    </row>
    <row r="78" spans="1:11" ht="18" customHeight="1">
      <c r="A78" s="257">
        <v>69</v>
      </c>
      <c r="B78" s="206">
        <v>10</v>
      </c>
      <c r="C78" s="229" t="s">
        <v>520</v>
      </c>
      <c r="D78" s="211" t="s">
        <v>684</v>
      </c>
      <c r="E78" s="206" t="s">
        <v>525</v>
      </c>
      <c r="F78" s="307">
        <v>7.9375</v>
      </c>
      <c r="G78" s="206" t="s">
        <v>24</v>
      </c>
      <c r="H78" s="213"/>
      <c r="I78" s="218">
        <v>480000</v>
      </c>
      <c r="J78" s="219">
        <f t="shared" si="0"/>
        <v>2400000</v>
      </c>
      <c r="K78" s="207"/>
    </row>
    <row r="79" spans="1:11" ht="18" customHeight="1">
      <c r="A79" s="257">
        <v>70</v>
      </c>
      <c r="B79" s="206">
        <v>1</v>
      </c>
      <c r="C79" s="229" t="s">
        <v>21</v>
      </c>
      <c r="D79" s="211" t="s">
        <v>526</v>
      </c>
      <c r="E79" s="206" t="s">
        <v>531</v>
      </c>
      <c r="F79" s="307">
        <v>8.84375</v>
      </c>
      <c r="G79" s="206" t="s">
        <v>24</v>
      </c>
      <c r="H79" s="213"/>
      <c r="I79" s="218">
        <v>530000</v>
      </c>
      <c r="J79" s="219">
        <f t="shared" si="0"/>
        <v>2650000</v>
      </c>
      <c r="K79" s="207"/>
    </row>
    <row r="80" spans="1:11" ht="18" customHeight="1">
      <c r="A80" s="257">
        <v>71</v>
      </c>
      <c r="B80" s="206">
        <v>2</v>
      </c>
      <c r="C80" s="229" t="s">
        <v>529</v>
      </c>
      <c r="D80" s="211" t="s">
        <v>144</v>
      </c>
      <c r="E80" s="206" t="s">
        <v>531</v>
      </c>
      <c r="F80" s="307">
        <v>8.625</v>
      </c>
      <c r="G80" s="206" t="s">
        <v>24</v>
      </c>
      <c r="H80" s="213"/>
      <c r="I80" s="218">
        <v>530000</v>
      </c>
      <c r="J80" s="219">
        <f t="shared" si="0"/>
        <v>2650000</v>
      </c>
      <c r="K80" s="207"/>
    </row>
    <row r="81" spans="1:11" ht="18" customHeight="1">
      <c r="A81" s="257">
        <v>72</v>
      </c>
      <c r="B81" s="206">
        <v>3</v>
      </c>
      <c r="C81" s="229" t="s">
        <v>135</v>
      </c>
      <c r="D81" s="211" t="s">
        <v>663</v>
      </c>
      <c r="E81" s="206" t="s">
        <v>531</v>
      </c>
      <c r="F81" s="307">
        <v>8.21875</v>
      </c>
      <c r="G81" s="206" t="s">
        <v>24</v>
      </c>
      <c r="H81" s="213"/>
      <c r="I81" s="218">
        <v>530000</v>
      </c>
      <c r="J81" s="219">
        <f t="shared" si="0"/>
        <v>2650000</v>
      </c>
      <c r="K81" s="207"/>
    </row>
    <row r="82" spans="1:11" ht="18" customHeight="1">
      <c r="A82" s="257">
        <v>73</v>
      </c>
      <c r="B82" s="206">
        <v>4</v>
      </c>
      <c r="C82" s="229" t="s">
        <v>34</v>
      </c>
      <c r="D82" s="211" t="s">
        <v>43</v>
      </c>
      <c r="E82" s="206" t="s">
        <v>531</v>
      </c>
      <c r="F82" s="307">
        <v>8</v>
      </c>
      <c r="G82" s="206" t="s">
        <v>24</v>
      </c>
      <c r="H82" s="213"/>
      <c r="I82" s="218">
        <v>530000</v>
      </c>
      <c r="J82" s="219">
        <f t="shared" si="0"/>
        <v>2650000</v>
      </c>
      <c r="K82" s="207"/>
    </row>
    <row r="83" spans="1:11" ht="18" customHeight="1">
      <c r="A83" s="257">
        <v>74</v>
      </c>
      <c r="B83" s="206">
        <v>5</v>
      </c>
      <c r="C83" s="229" t="s">
        <v>527</v>
      </c>
      <c r="D83" s="211" t="s">
        <v>528</v>
      </c>
      <c r="E83" s="206" t="s">
        <v>531</v>
      </c>
      <c r="F83" s="307">
        <v>7.96875</v>
      </c>
      <c r="G83" s="206" t="s">
        <v>24</v>
      </c>
      <c r="H83" s="213"/>
      <c r="I83" s="218">
        <v>480000</v>
      </c>
      <c r="J83" s="219">
        <f t="shared" si="0"/>
        <v>2400000</v>
      </c>
      <c r="K83" s="207"/>
    </row>
    <row r="84" spans="1:11" ht="18" customHeight="1">
      <c r="A84" s="257">
        <v>75</v>
      </c>
      <c r="B84" s="206">
        <v>1</v>
      </c>
      <c r="C84" s="229" t="s">
        <v>532</v>
      </c>
      <c r="D84" s="211" t="s">
        <v>37</v>
      </c>
      <c r="E84" s="206" t="s">
        <v>539</v>
      </c>
      <c r="F84" s="307">
        <v>8.71875</v>
      </c>
      <c r="G84" s="206" t="s">
        <v>24</v>
      </c>
      <c r="H84" s="213"/>
      <c r="I84" s="218">
        <v>530000</v>
      </c>
      <c r="J84" s="219">
        <f t="shared" si="0"/>
        <v>2650000</v>
      </c>
      <c r="K84" s="207"/>
    </row>
    <row r="85" spans="1:11" ht="18" customHeight="1">
      <c r="A85" s="257">
        <v>76</v>
      </c>
      <c r="B85" s="206">
        <v>2</v>
      </c>
      <c r="C85" s="229" t="s">
        <v>534</v>
      </c>
      <c r="D85" s="211" t="s">
        <v>99</v>
      </c>
      <c r="E85" s="206" t="s">
        <v>539</v>
      </c>
      <c r="F85" s="307">
        <v>8.71875</v>
      </c>
      <c r="G85" s="206" t="s">
        <v>24</v>
      </c>
      <c r="H85" s="213"/>
      <c r="I85" s="218">
        <v>530000</v>
      </c>
      <c r="J85" s="219">
        <f t="shared" si="0"/>
        <v>2650000</v>
      </c>
      <c r="K85" s="207"/>
    </row>
    <row r="86" spans="1:11" ht="18" customHeight="1">
      <c r="A86" s="257">
        <v>77</v>
      </c>
      <c r="B86" s="206">
        <v>3</v>
      </c>
      <c r="C86" s="229" t="s">
        <v>237</v>
      </c>
      <c r="D86" s="211" t="s">
        <v>45</v>
      </c>
      <c r="E86" s="206" t="s">
        <v>539</v>
      </c>
      <c r="F86" s="307">
        <v>8.5</v>
      </c>
      <c r="G86" s="206" t="s">
        <v>24</v>
      </c>
      <c r="H86" s="213"/>
      <c r="I86" s="218">
        <v>530000</v>
      </c>
      <c r="J86" s="219">
        <f t="shared" si="0"/>
        <v>2650000</v>
      </c>
      <c r="K86" s="207"/>
    </row>
    <row r="87" spans="1:11" ht="18" customHeight="1">
      <c r="A87" s="257">
        <v>78</v>
      </c>
      <c r="B87" s="206">
        <v>4</v>
      </c>
      <c r="C87" s="229" t="s">
        <v>660</v>
      </c>
      <c r="D87" s="211" t="s">
        <v>81</v>
      </c>
      <c r="E87" s="206" t="s">
        <v>539</v>
      </c>
      <c r="F87" s="307">
        <v>8.4375</v>
      </c>
      <c r="G87" s="206" t="s">
        <v>24</v>
      </c>
      <c r="H87" s="213"/>
      <c r="I87" s="218">
        <v>530000</v>
      </c>
      <c r="J87" s="219">
        <f t="shared" si="0"/>
        <v>2650000</v>
      </c>
      <c r="K87" s="207"/>
    </row>
    <row r="88" spans="1:11" ht="18" customHeight="1">
      <c r="A88" s="257">
        <v>79</v>
      </c>
      <c r="B88" s="206">
        <v>5</v>
      </c>
      <c r="C88" s="229" t="s">
        <v>538</v>
      </c>
      <c r="D88" s="211" t="s">
        <v>95</v>
      </c>
      <c r="E88" s="206" t="s">
        <v>539</v>
      </c>
      <c r="F88" s="307">
        <v>8.28125</v>
      </c>
      <c r="G88" s="206" t="s">
        <v>24</v>
      </c>
      <c r="H88" s="213"/>
      <c r="I88" s="218">
        <v>530000</v>
      </c>
      <c r="J88" s="219">
        <f t="shared" si="0"/>
        <v>2650000</v>
      </c>
      <c r="K88" s="207"/>
    </row>
    <row r="89" spans="1:11" ht="18" customHeight="1">
      <c r="A89" s="257">
        <v>80</v>
      </c>
      <c r="B89" s="206">
        <v>6</v>
      </c>
      <c r="C89" s="229" t="s">
        <v>535</v>
      </c>
      <c r="D89" s="211" t="s">
        <v>30</v>
      </c>
      <c r="E89" s="206" t="s">
        <v>539</v>
      </c>
      <c r="F89" s="307">
        <v>8.15625</v>
      </c>
      <c r="G89" s="206" t="s">
        <v>24</v>
      </c>
      <c r="H89" s="213"/>
      <c r="I89" s="218">
        <v>530000</v>
      </c>
      <c r="J89" s="219">
        <f t="shared" si="0"/>
        <v>2650000</v>
      </c>
      <c r="K89" s="207"/>
    </row>
    <row r="90" spans="1:11" ht="18" customHeight="1">
      <c r="A90" s="257">
        <v>81</v>
      </c>
      <c r="B90" s="206">
        <v>7</v>
      </c>
      <c r="C90" s="229" t="s">
        <v>69</v>
      </c>
      <c r="D90" s="211" t="s">
        <v>250</v>
      </c>
      <c r="E90" s="206" t="s">
        <v>539</v>
      </c>
      <c r="F90" s="307">
        <v>8.15625</v>
      </c>
      <c r="G90" s="206" t="s">
        <v>24</v>
      </c>
      <c r="H90" s="213"/>
      <c r="I90" s="218">
        <v>530000</v>
      </c>
      <c r="J90" s="219">
        <f t="shared" si="0"/>
        <v>2650000</v>
      </c>
      <c r="K90" s="207"/>
    </row>
    <row r="91" spans="1:11" ht="18" customHeight="1">
      <c r="A91" s="257">
        <v>82</v>
      </c>
      <c r="B91" s="206">
        <v>8</v>
      </c>
      <c r="C91" s="229" t="s">
        <v>779</v>
      </c>
      <c r="D91" s="211" t="s">
        <v>435</v>
      </c>
      <c r="E91" s="206" t="s">
        <v>539</v>
      </c>
      <c r="F91" s="307">
        <v>8.09375</v>
      </c>
      <c r="G91" s="206" t="s">
        <v>24</v>
      </c>
      <c r="H91" s="213"/>
      <c r="I91" s="218">
        <v>530000</v>
      </c>
      <c r="J91" s="219">
        <f t="shared" si="0"/>
        <v>2650000</v>
      </c>
      <c r="K91" s="207"/>
    </row>
    <row r="92" spans="1:11" ht="18" customHeight="1">
      <c r="A92" s="257">
        <v>83</v>
      </c>
      <c r="B92" s="206">
        <v>9</v>
      </c>
      <c r="C92" s="229" t="s">
        <v>73</v>
      </c>
      <c r="D92" s="211" t="s">
        <v>82</v>
      </c>
      <c r="E92" s="206" t="s">
        <v>539</v>
      </c>
      <c r="F92" s="307">
        <v>8.09375</v>
      </c>
      <c r="G92" s="206" t="s">
        <v>24</v>
      </c>
      <c r="H92" s="213"/>
      <c r="I92" s="218">
        <v>530000</v>
      </c>
      <c r="J92" s="219">
        <f t="shared" si="0"/>
        <v>2650000</v>
      </c>
      <c r="K92" s="207"/>
    </row>
    <row r="93" spans="1:11" ht="18" customHeight="1">
      <c r="A93" s="257">
        <v>84</v>
      </c>
      <c r="B93" s="206">
        <v>10</v>
      </c>
      <c r="C93" s="229" t="s">
        <v>141</v>
      </c>
      <c r="D93" s="211" t="s">
        <v>759</v>
      </c>
      <c r="E93" s="206" t="s">
        <v>539</v>
      </c>
      <c r="F93" s="307">
        <v>8.0625</v>
      </c>
      <c r="G93" s="206" t="s">
        <v>24</v>
      </c>
      <c r="H93" s="213"/>
      <c r="I93" s="218">
        <v>530000</v>
      </c>
      <c r="J93" s="219">
        <f t="shared" si="0"/>
        <v>2650000</v>
      </c>
      <c r="K93" s="207"/>
    </row>
    <row r="94" spans="1:11" ht="18" customHeight="1">
      <c r="A94" s="257">
        <v>85</v>
      </c>
      <c r="B94" s="206">
        <v>11</v>
      </c>
      <c r="C94" s="229" t="s">
        <v>690</v>
      </c>
      <c r="D94" s="211" t="s">
        <v>691</v>
      </c>
      <c r="E94" s="206" t="s">
        <v>539</v>
      </c>
      <c r="F94" s="307">
        <v>8.0625</v>
      </c>
      <c r="G94" s="206" t="s">
        <v>24</v>
      </c>
      <c r="H94" s="213"/>
      <c r="I94" s="218">
        <v>530000</v>
      </c>
      <c r="J94" s="219">
        <f aca="true" t="shared" si="1" ref="J94:J136">I94*5</f>
        <v>2650000</v>
      </c>
      <c r="K94" s="207"/>
    </row>
    <row r="95" spans="1:11" ht="18" customHeight="1">
      <c r="A95" s="257">
        <v>86</v>
      </c>
      <c r="B95" s="206">
        <v>12</v>
      </c>
      <c r="C95" s="229" t="s">
        <v>123</v>
      </c>
      <c r="D95" s="211" t="s">
        <v>781</v>
      </c>
      <c r="E95" s="206" t="s">
        <v>539</v>
      </c>
      <c r="F95" s="307">
        <v>8.03125</v>
      </c>
      <c r="G95" s="206" t="s">
        <v>24</v>
      </c>
      <c r="H95" s="213"/>
      <c r="I95" s="218">
        <v>530000</v>
      </c>
      <c r="J95" s="219">
        <f t="shared" si="1"/>
        <v>2650000</v>
      </c>
      <c r="K95" s="207"/>
    </row>
    <row r="96" spans="1:11" ht="18" customHeight="1">
      <c r="A96" s="257">
        <v>87</v>
      </c>
      <c r="B96" s="206">
        <v>13</v>
      </c>
      <c r="C96" s="229" t="s">
        <v>21</v>
      </c>
      <c r="D96" s="211" t="s">
        <v>537</v>
      </c>
      <c r="E96" s="206" t="s">
        <v>539</v>
      </c>
      <c r="F96" s="307">
        <v>7.96875</v>
      </c>
      <c r="G96" s="206" t="s">
        <v>24</v>
      </c>
      <c r="H96" s="213"/>
      <c r="I96" s="218">
        <v>480000</v>
      </c>
      <c r="J96" s="219">
        <f t="shared" si="1"/>
        <v>2400000</v>
      </c>
      <c r="K96" s="207"/>
    </row>
    <row r="97" spans="1:11" ht="18" customHeight="1">
      <c r="A97" s="257">
        <v>88</v>
      </c>
      <c r="B97" s="206">
        <v>14</v>
      </c>
      <c r="C97" s="229" t="s">
        <v>685</v>
      </c>
      <c r="D97" s="211" t="s">
        <v>177</v>
      </c>
      <c r="E97" s="206" t="s">
        <v>539</v>
      </c>
      <c r="F97" s="307">
        <v>7.9375</v>
      </c>
      <c r="G97" s="206" t="s">
        <v>24</v>
      </c>
      <c r="H97" s="213"/>
      <c r="I97" s="218">
        <v>480000</v>
      </c>
      <c r="J97" s="219">
        <f t="shared" si="1"/>
        <v>2400000</v>
      </c>
      <c r="K97" s="207"/>
    </row>
    <row r="98" spans="1:11" ht="18" customHeight="1">
      <c r="A98" s="257">
        <v>89</v>
      </c>
      <c r="B98" s="206">
        <v>1</v>
      </c>
      <c r="C98" s="229" t="s">
        <v>540</v>
      </c>
      <c r="D98" s="211" t="s">
        <v>132</v>
      </c>
      <c r="E98" s="206" t="s">
        <v>544</v>
      </c>
      <c r="F98" s="307">
        <v>9</v>
      </c>
      <c r="G98" s="206" t="s">
        <v>24</v>
      </c>
      <c r="H98" s="213"/>
      <c r="I98" s="218">
        <v>580000</v>
      </c>
      <c r="J98" s="219">
        <f t="shared" si="1"/>
        <v>2900000</v>
      </c>
      <c r="K98" s="207"/>
    </row>
    <row r="99" spans="1:11" ht="18" customHeight="1">
      <c r="A99" s="257">
        <v>90</v>
      </c>
      <c r="B99" s="206">
        <v>2</v>
      </c>
      <c r="C99" s="229" t="s">
        <v>140</v>
      </c>
      <c r="D99" s="211" t="s">
        <v>77</v>
      </c>
      <c r="E99" s="206" t="s">
        <v>544</v>
      </c>
      <c r="F99" s="307">
        <v>9</v>
      </c>
      <c r="G99" s="206" t="s">
        <v>24</v>
      </c>
      <c r="H99" s="213"/>
      <c r="I99" s="218">
        <v>580000</v>
      </c>
      <c r="J99" s="219">
        <f t="shared" si="1"/>
        <v>2900000</v>
      </c>
      <c r="K99" s="207"/>
    </row>
    <row r="100" spans="1:11" ht="18" customHeight="1">
      <c r="A100" s="257">
        <v>91</v>
      </c>
      <c r="B100" s="206">
        <v>3</v>
      </c>
      <c r="C100" s="229" t="s">
        <v>237</v>
      </c>
      <c r="D100" s="211" t="s">
        <v>37</v>
      </c>
      <c r="E100" s="206" t="s">
        <v>544</v>
      </c>
      <c r="F100" s="307">
        <v>8.6875</v>
      </c>
      <c r="G100" s="206" t="s">
        <v>24</v>
      </c>
      <c r="H100" s="213"/>
      <c r="I100" s="218">
        <v>530000</v>
      </c>
      <c r="J100" s="219">
        <f t="shared" si="1"/>
        <v>2650000</v>
      </c>
      <c r="K100" s="207"/>
    </row>
    <row r="101" spans="1:11" ht="18" customHeight="1">
      <c r="A101" s="257">
        <v>92</v>
      </c>
      <c r="B101" s="206">
        <v>4</v>
      </c>
      <c r="C101" s="229" t="s">
        <v>123</v>
      </c>
      <c r="D101" s="211" t="s">
        <v>192</v>
      </c>
      <c r="E101" s="206" t="s">
        <v>544</v>
      </c>
      <c r="F101" s="307">
        <v>8.65625</v>
      </c>
      <c r="G101" s="206" t="s">
        <v>24</v>
      </c>
      <c r="H101" s="213"/>
      <c r="I101" s="218">
        <v>530000</v>
      </c>
      <c r="J101" s="219">
        <f t="shared" si="1"/>
        <v>2650000</v>
      </c>
      <c r="K101" s="207"/>
    </row>
    <row r="102" spans="1:11" ht="18" customHeight="1">
      <c r="A102" s="257">
        <v>93</v>
      </c>
      <c r="B102" s="206">
        <v>5</v>
      </c>
      <c r="C102" s="229" t="s">
        <v>34</v>
      </c>
      <c r="D102" s="211" t="s">
        <v>364</v>
      </c>
      <c r="E102" s="206" t="s">
        <v>544</v>
      </c>
      <c r="F102" s="307">
        <v>8.5</v>
      </c>
      <c r="G102" s="206" t="s">
        <v>24</v>
      </c>
      <c r="H102" s="213"/>
      <c r="I102" s="218">
        <v>530000</v>
      </c>
      <c r="J102" s="219">
        <f t="shared" si="1"/>
        <v>2650000</v>
      </c>
      <c r="K102" s="207"/>
    </row>
    <row r="103" spans="1:11" ht="18" customHeight="1">
      <c r="A103" s="257">
        <v>94</v>
      </c>
      <c r="B103" s="206">
        <v>6</v>
      </c>
      <c r="C103" s="229" t="s">
        <v>21</v>
      </c>
      <c r="D103" s="211" t="s">
        <v>542</v>
      </c>
      <c r="E103" s="206" t="s">
        <v>544</v>
      </c>
      <c r="F103" s="307">
        <v>8.40625</v>
      </c>
      <c r="G103" s="206" t="s">
        <v>24</v>
      </c>
      <c r="H103" s="213"/>
      <c r="I103" s="218">
        <v>530000</v>
      </c>
      <c r="J103" s="219">
        <f t="shared" si="1"/>
        <v>2650000</v>
      </c>
      <c r="K103" s="207"/>
    </row>
    <row r="104" spans="1:11" ht="18" customHeight="1">
      <c r="A104" s="257">
        <v>95</v>
      </c>
      <c r="B104" s="206">
        <v>7</v>
      </c>
      <c r="C104" s="229" t="s">
        <v>543</v>
      </c>
      <c r="D104" s="211" t="s">
        <v>124</v>
      </c>
      <c r="E104" s="206" t="s">
        <v>544</v>
      </c>
      <c r="F104" s="307">
        <v>8.40625</v>
      </c>
      <c r="G104" s="206" t="s">
        <v>24</v>
      </c>
      <c r="H104" s="213"/>
      <c r="I104" s="218">
        <v>530000</v>
      </c>
      <c r="J104" s="219">
        <f t="shared" si="1"/>
        <v>2650000</v>
      </c>
      <c r="K104" s="207"/>
    </row>
    <row r="105" spans="1:11" ht="18" customHeight="1">
      <c r="A105" s="257">
        <v>96</v>
      </c>
      <c r="B105" s="206">
        <v>8</v>
      </c>
      <c r="C105" s="229" t="s">
        <v>354</v>
      </c>
      <c r="D105" s="211" t="s">
        <v>528</v>
      </c>
      <c r="E105" s="206" t="s">
        <v>544</v>
      </c>
      <c r="F105" s="307">
        <v>8.34375</v>
      </c>
      <c r="G105" s="206" t="s">
        <v>24</v>
      </c>
      <c r="H105" s="213"/>
      <c r="I105" s="218">
        <v>530000</v>
      </c>
      <c r="J105" s="219">
        <f t="shared" si="1"/>
        <v>2650000</v>
      </c>
      <c r="K105" s="207"/>
    </row>
    <row r="106" spans="1:11" ht="18" customHeight="1">
      <c r="A106" s="257">
        <v>97</v>
      </c>
      <c r="B106" s="206">
        <v>9</v>
      </c>
      <c r="C106" s="229" t="s">
        <v>50</v>
      </c>
      <c r="D106" s="211" t="s">
        <v>26</v>
      </c>
      <c r="E106" s="206" t="s">
        <v>544</v>
      </c>
      <c r="F106" s="307">
        <v>8.34375</v>
      </c>
      <c r="G106" s="206" t="s">
        <v>24</v>
      </c>
      <c r="H106" s="213"/>
      <c r="I106" s="218">
        <v>530000</v>
      </c>
      <c r="J106" s="219">
        <f t="shared" si="1"/>
        <v>2650000</v>
      </c>
      <c r="K106" s="207"/>
    </row>
    <row r="107" spans="1:11" ht="18" customHeight="1">
      <c r="A107" s="257">
        <v>98</v>
      </c>
      <c r="B107" s="206">
        <v>10</v>
      </c>
      <c r="C107" s="229" t="s">
        <v>693</v>
      </c>
      <c r="D107" s="211" t="s">
        <v>182</v>
      </c>
      <c r="E107" s="206" t="s">
        <v>544</v>
      </c>
      <c r="F107" s="307">
        <v>8.21875</v>
      </c>
      <c r="G107" s="206" t="s">
        <v>24</v>
      </c>
      <c r="H107" s="213"/>
      <c r="I107" s="218">
        <v>530000</v>
      </c>
      <c r="J107" s="219">
        <f t="shared" si="1"/>
        <v>2650000</v>
      </c>
      <c r="K107" s="207"/>
    </row>
    <row r="108" spans="1:11" ht="18" customHeight="1">
      <c r="A108" s="257">
        <v>99</v>
      </c>
      <c r="B108" s="206">
        <v>11</v>
      </c>
      <c r="C108" s="229" t="s">
        <v>860</v>
      </c>
      <c r="D108" s="211" t="s">
        <v>98</v>
      </c>
      <c r="E108" s="206" t="s">
        <v>544</v>
      </c>
      <c r="F108" s="307">
        <v>8.03125</v>
      </c>
      <c r="G108" s="206" t="s">
        <v>24</v>
      </c>
      <c r="H108" s="213"/>
      <c r="I108" s="218">
        <v>530000</v>
      </c>
      <c r="J108" s="219">
        <f t="shared" si="1"/>
        <v>2650000</v>
      </c>
      <c r="K108" s="207"/>
    </row>
    <row r="109" spans="1:11" ht="18" customHeight="1">
      <c r="A109" s="257">
        <v>100</v>
      </c>
      <c r="B109" s="206">
        <v>12</v>
      </c>
      <c r="C109" s="229" t="s">
        <v>130</v>
      </c>
      <c r="D109" s="211" t="s">
        <v>861</v>
      </c>
      <c r="E109" s="206" t="s">
        <v>544</v>
      </c>
      <c r="F109" s="307">
        <v>8</v>
      </c>
      <c r="G109" s="206" t="s">
        <v>24</v>
      </c>
      <c r="H109" s="213"/>
      <c r="I109" s="218">
        <v>530000</v>
      </c>
      <c r="J109" s="219">
        <f t="shared" si="1"/>
        <v>2650000</v>
      </c>
      <c r="K109" s="207"/>
    </row>
    <row r="110" spans="1:11" ht="18" customHeight="1">
      <c r="A110" s="257">
        <v>101</v>
      </c>
      <c r="B110" s="206">
        <v>13</v>
      </c>
      <c r="C110" s="229" t="s">
        <v>34</v>
      </c>
      <c r="D110" s="211" t="s">
        <v>526</v>
      </c>
      <c r="E110" s="206" t="s">
        <v>544</v>
      </c>
      <c r="F110" s="307">
        <v>8</v>
      </c>
      <c r="G110" s="206" t="s">
        <v>24</v>
      </c>
      <c r="H110" s="213"/>
      <c r="I110" s="218">
        <v>530000</v>
      </c>
      <c r="J110" s="219">
        <f t="shared" si="1"/>
        <v>2650000</v>
      </c>
      <c r="K110" s="207"/>
    </row>
    <row r="111" spans="1:11" ht="18" customHeight="1">
      <c r="A111" s="257">
        <v>102</v>
      </c>
      <c r="B111" s="206">
        <v>14</v>
      </c>
      <c r="C111" s="229" t="s">
        <v>862</v>
      </c>
      <c r="D111" s="211" t="s">
        <v>537</v>
      </c>
      <c r="E111" s="206" t="s">
        <v>544</v>
      </c>
      <c r="F111" s="307">
        <v>7.9375</v>
      </c>
      <c r="G111" s="206" t="s">
        <v>24</v>
      </c>
      <c r="H111" s="213"/>
      <c r="I111" s="218">
        <v>480000</v>
      </c>
      <c r="J111" s="219">
        <f t="shared" si="1"/>
        <v>2400000</v>
      </c>
      <c r="K111" s="207"/>
    </row>
    <row r="112" spans="1:11" ht="18" customHeight="1">
      <c r="A112" s="257">
        <v>103</v>
      </c>
      <c r="B112" s="206">
        <v>15</v>
      </c>
      <c r="C112" s="229" t="s">
        <v>34</v>
      </c>
      <c r="D112" s="211" t="s">
        <v>98</v>
      </c>
      <c r="E112" s="206" t="s">
        <v>544</v>
      </c>
      <c r="F112" s="307">
        <v>7.9375</v>
      </c>
      <c r="G112" s="206" t="s">
        <v>24</v>
      </c>
      <c r="H112" s="213"/>
      <c r="I112" s="218">
        <v>480000</v>
      </c>
      <c r="J112" s="219">
        <f t="shared" si="1"/>
        <v>2400000</v>
      </c>
      <c r="K112" s="207"/>
    </row>
    <row r="113" spans="1:11" ht="18" customHeight="1">
      <c r="A113" s="257">
        <v>104</v>
      </c>
      <c r="B113" s="206">
        <v>16</v>
      </c>
      <c r="C113" s="229" t="s">
        <v>141</v>
      </c>
      <c r="D113" s="211" t="s">
        <v>541</v>
      </c>
      <c r="E113" s="206" t="s">
        <v>544</v>
      </c>
      <c r="F113" s="307">
        <v>7.90625</v>
      </c>
      <c r="G113" s="206" t="s">
        <v>24</v>
      </c>
      <c r="H113" s="213"/>
      <c r="I113" s="218">
        <v>480000</v>
      </c>
      <c r="J113" s="219">
        <f t="shared" si="1"/>
        <v>2400000</v>
      </c>
      <c r="K113" s="207"/>
    </row>
    <row r="114" spans="1:11" ht="18" customHeight="1">
      <c r="A114" s="257">
        <v>105</v>
      </c>
      <c r="B114" s="206">
        <v>1</v>
      </c>
      <c r="C114" s="229" t="s">
        <v>73</v>
      </c>
      <c r="D114" s="211" t="s">
        <v>697</v>
      </c>
      <c r="E114" s="206" t="s">
        <v>547</v>
      </c>
      <c r="F114" s="307">
        <v>9.03125</v>
      </c>
      <c r="G114" s="206" t="s">
        <v>24</v>
      </c>
      <c r="H114" s="213"/>
      <c r="I114" s="218">
        <v>580000</v>
      </c>
      <c r="J114" s="219">
        <f t="shared" si="1"/>
        <v>2900000</v>
      </c>
      <c r="K114" s="207"/>
    </row>
    <row r="115" spans="1:11" ht="18" customHeight="1">
      <c r="A115" s="257">
        <v>106</v>
      </c>
      <c r="B115" s="206">
        <v>2</v>
      </c>
      <c r="C115" s="229" t="s">
        <v>546</v>
      </c>
      <c r="D115" s="211" t="s">
        <v>45</v>
      </c>
      <c r="E115" s="206" t="s">
        <v>547</v>
      </c>
      <c r="F115" s="307">
        <v>8.9375</v>
      </c>
      <c r="G115" s="206" t="s">
        <v>24</v>
      </c>
      <c r="H115" s="213"/>
      <c r="I115" s="218">
        <v>530000</v>
      </c>
      <c r="J115" s="219">
        <f t="shared" si="1"/>
        <v>2650000</v>
      </c>
      <c r="K115" s="207"/>
    </row>
    <row r="116" spans="1:11" ht="18" customHeight="1">
      <c r="A116" s="257">
        <v>107</v>
      </c>
      <c r="B116" s="206">
        <v>3</v>
      </c>
      <c r="C116" s="229" t="s">
        <v>21</v>
      </c>
      <c r="D116" s="211" t="s">
        <v>661</v>
      </c>
      <c r="E116" s="206" t="s">
        <v>547</v>
      </c>
      <c r="F116" s="307">
        <v>8.84375</v>
      </c>
      <c r="G116" s="206" t="s">
        <v>24</v>
      </c>
      <c r="H116" s="213"/>
      <c r="I116" s="218">
        <v>530000</v>
      </c>
      <c r="J116" s="219">
        <f t="shared" si="1"/>
        <v>2650000</v>
      </c>
      <c r="K116" s="207"/>
    </row>
    <row r="117" spans="1:11" ht="18" customHeight="1">
      <c r="A117" s="257">
        <v>108</v>
      </c>
      <c r="B117" s="206">
        <v>4</v>
      </c>
      <c r="C117" s="229" t="s">
        <v>358</v>
      </c>
      <c r="D117" s="211" t="s">
        <v>326</v>
      </c>
      <c r="E117" s="206" t="s">
        <v>547</v>
      </c>
      <c r="F117" s="307">
        <v>8.75</v>
      </c>
      <c r="G117" s="206" t="s">
        <v>24</v>
      </c>
      <c r="H117" s="213"/>
      <c r="I117" s="218">
        <v>530000</v>
      </c>
      <c r="J117" s="219">
        <f t="shared" si="1"/>
        <v>2650000</v>
      </c>
      <c r="K117" s="207"/>
    </row>
    <row r="118" spans="1:11" ht="18" customHeight="1">
      <c r="A118" s="257">
        <v>109</v>
      </c>
      <c r="B118" s="206">
        <v>5</v>
      </c>
      <c r="C118" s="229" t="s">
        <v>34</v>
      </c>
      <c r="D118" s="211" t="s">
        <v>82</v>
      </c>
      <c r="E118" s="206" t="s">
        <v>547</v>
      </c>
      <c r="F118" s="307">
        <v>8.6875</v>
      </c>
      <c r="G118" s="206" t="s">
        <v>24</v>
      </c>
      <c r="H118" s="213"/>
      <c r="I118" s="218">
        <v>530000</v>
      </c>
      <c r="J118" s="219">
        <f t="shared" si="1"/>
        <v>2650000</v>
      </c>
      <c r="K118" s="207"/>
    </row>
    <row r="119" spans="1:11" ht="18" customHeight="1">
      <c r="A119" s="257">
        <v>110</v>
      </c>
      <c r="B119" s="206">
        <v>6</v>
      </c>
      <c r="C119" s="229" t="s">
        <v>780</v>
      </c>
      <c r="D119" s="211" t="s">
        <v>97</v>
      </c>
      <c r="E119" s="206" t="s">
        <v>547</v>
      </c>
      <c r="F119" s="307">
        <v>8.5625</v>
      </c>
      <c r="G119" s="206" t="s">
        <v>24</v>
      </c>
      <c r="H119" s="213"/>
      <c r="I119" s="218">
        <v>530000</v>
      </c>
      <c r="J119" s="219">
        <f t="shared" si="1"/>
        <v>2650000</v>
      </c>
      <c r="K119" s="207"/>
    </row>
    <row r="120" spans="1:11" ht="18" customHeight="1">
      <c r="A120" s="257">
        <v>111</v>
      </c>
      <c r="B120" s="206">
        <v>7</v>
      </c>
      <c r="C120" s="229" t="s">
        <v>123</v>
      </c>
      <c r="D120" s="211" t="s">
        <v>250</v>
      </c>
      <c r="E120" s="206" t="s">
        <v>547</v>
      </c>
      <c r="F120" s="307">
        <v>8.5625</v>
      </c>
      <c r="G120" s="206" t="s">
        <v>24</v>
      </c>
      <c r="H120" s="213"/>
      <c r="I120" s="218">
        <v>530000</v>
      </c>
      <c r="J120" s="219">
        <f t="shared" si="1"/>
        <v>2650000</v>
      </c>
      <c r="K120" s="207"/>
    </row>
    <row r="121" spans="1:11" ht="18" customHeight="1">
      <c r="A121" s="257">
        <v>112</v>
      </c>
      <c r="B121" s="206">
        <v>8</v>
      </c>
      <c r="C121" s="229" t="s">
        <v>687</v>
      </c>
      <c r="D121" s="211" t="s">
        <v>781</v>
      </c>
      <c r="E121" s="206" t="s">
        <v>547</v>
      </c>
      <c r="F121" s="307">
        <v>8.5</v>
      </c>
      <c r="G121" s="206" t="s">
        <v>24</v>
      </c>
      <c r="H121" s="213"/>
      <c r="I121" s="218">
        <v>530000</v>
      </c>
      <c r="J121" s="219">
        <f t="shared" si="1"/>
        <v>2650000</v>
      </c>
      <c r="K121" s="207"/>
    </row>
    <row r="122" spans="1:11" ht="18" customHeight="1">
      <c r="A122" s="257">
        <v>113</v>
      </c>
      <c r="B122" s="206">
        <v>9</v>
      </c>
      <c r="C122" s="229" t="s">
        <v>696</v>
      </c>
      <c r="D122" s="211" t="s">
        <v>98</v>
      </c>
      <c r="E122" s="206" t="s">
        <v>547</v>
      </c>
      <c r="F122" s="307">
        <v>8.34375</v>
      </c>
      <c r="G122" s="206" t="s">
        <v>24</v>
      </c>
      <c r="H122" s="213"/>
      <c r="I122" s="218">
        <v>530000</v>
      </c>
      <c r="J122" s="219">
        <f t="shared" si="1"/>
        <v>2650000</v>
      </c>
      <c r="K122" s="207"/>
    </row>
    <row r="123" spans="1:11" ht="18" customHeight="1">
      <c r="A123" s="257">
        <v>114</v>
      </c>
      <c r="B123" s="206">
        <v>10</v>
      </c>
      <c r="C123" s="229" t="s">
        <v>130</v>
      </c>
      <c r="D123" s="211" t="s">
        <v>192</v>
      </c>
      <c r="E123" s="206" t="s">
        <v>547</v>
      </c>
      <c r="F123" s="307">
        <v>8.25</v>
      </c>
      <c r="G123" s="206" t="s">
        <v>24</v>
      </c>
      <c r="H123" s="213"/>
      <c r="I123" s="218">
        <v>530000</v>
      </c>
      <c r="J123" s="219">
        <f t="shared" si="1"/>
        <v>2650000</v>
      </c>
      <c r="K123" s="207"/>
    </row>
    <row r="124" spans="1:11" ht="18" customHeight="1">
      <c r="A124" s="257">
        <v>115</v>
      </c>
      <c r="B124" s="206">
        <v>11</v>
      </c>
      <c r="C124" s="229" t="s">
        <v>241</v>
      </c>
      <c r="D124" s="211" t="s">
        <v>144</v>
      </c>
      <c r="E124" s="206" t="s">
        <v>547</v>
      </c>
      <c r="F124" s="307">
        <v>8.0625</v>
      </c>
      <c r="G124" s="206" t="s">
        <v>24</v>
      </c>
      <c r="H124" s="213"/>
      <c r="I124" s="218">
        <v>530000</v>
      </c>
      <c r="J124" s="219">
        <f t="shared" si="1"/>
        <v>2650000</v>
      </c>
      <c r="K124" s="207"/>
    </row>
    <row r="125" spans="1:11" ht="18" customHeight="1">
      <c r="A125" s="257">
        <v>116</v>
      </c>
      <c r="B125" s="206">
        <v>12</v>
      </c>
      <c r="C125" s="229" t="s">
        <v>123</v>
      </c>
      <c r="D125" s="211" t="s">
        <v>537</v>
      </c>
      <c r="E125" s="206" t="s">
        <v>547</v>
      </c>
      <c r="F125" s="307">
        <v>8.0625</v>
      </c>
      <c r="G125" s="206" t="s">
        <v>24</v>
      </c>
      <c r="H125" s="213"/>
      <c r="I125" s="218">
        <v>530000</v>
      </c>
      <c r="J125" s="219">
        <f t="shared" si="1"/>
        <v>2650000</v>
      </c>
      <c r="K125" s="207"/>
    </row>
    <row r="126" spans="1:11" ht="18" customHeight="1">
      <c r="A126" s="257">
        <v>117</v>
      </c>
      <c r="B126" s="206">
        <v>13</v>
      </c>
      <c r="C126" s="229" t="s">
        <v>863</v>
      </c>
      <c r="D126" s="211" t="s">
        <v>188</v>
      </c>
      <c r="E126" s="206" t="s">
        <v>547</v>
      </c>
      <c r="F126" s="307">
        <v>7.9375</v>
      </c>
      <c r="G126" s="206" t="s">
        <v>24</v>
      </c>
      <c r="H126" s="213"/>
      <c r="I126" s="218">
        <v>480000</v>
      </c>
      <c r="J126" s="219">
        <f t="shared" si="1"/>
        <v>2400000</v>
      </c>
      <c r="K126" s="207"/>
    </row>
    <row r="127" spans="1:11" ht="18" customHeight="1">
      <c r="A127" s="257">
        <v>118</v>
      </c>
      <c r="B127" s="206">
        <v>1</v>
      </c>
      <c r="C127" s="229" t="s">
        <v>391</v>
      </c>
      <c r="D127" s="211" t="s">
        <v>82</v>
      </c>
      <c r="E127" s="206" t="s">
        <v>595</v>
      </c>
      <c r="F127" s="307">
        <v>9.047619047619047</v>
      </c>
      <c r="G127" s="206" t="s">
        <v>24</v>
      </c>
      <c r="H127" s="213"/>
      <c r="I127" s="218">
        <v>480000</v>
      </c>
      <c r="J127" s="219">
        <f t="shared" si="1"/>
        <v>2400000</v>
      </c>
      <c r="K127" s="207"/>
    </row>
    <row r="128" spans="1:11" ht="18" customHeight="1">
      <c r="A128" s="257">
        <v>119</v>
      </c>
      <c r="B128" s="206">
        <v>2</v>
      </c>
      <c r="C128" s="229" t="s">
        <v>374</v>
      </c>
      <c r="D128" s="400" t="s">
        <v>768</v>
      </c>
      <c r="E128" s="206" t="s">
        <v>595</v>
      </c>
      <c r="F128" s="307">
        <v>8</v>
      </c>
      <c r="G128" s="206" t="s">
        <v>24</v>
      </c>
      <c r="H128" s="213"/>
      <c r="I128" s="218">
        <v>430000</v>
      </c>
      <c r="J128" s="219">
        <f t="shared" si="1"/>
        <v>2150000</v>
      </c>
      <c r="K128" s="207"/>
    </row>
    <row r="129" spans="1:11" ht="18" customHeight="1">
      <c r="A129" s="257">
        <v>120</v>
      </c>
      <c r="B129" s="206">
        <v>3</v>
      </c>
      <c r="C129" s="229" t="s">
        <v>594</v>
      </c>
      <c r="D129" s="211" t="s">
        <v>161</v>
      </c>
      <c r="E129" s="206" t="s">
        <v>595</v>
      </c>
      <c r="F129" s="307">
        <v>7.809523809523809</v>
      </c>
      <c r="G129" s="206" t="s">
        <v>24</v>
      </c>
      <c r="H129" s="213"/>
      <c r="I129" s="218">
        <v>380000</v>
      </c>
      <c r="J129" s="219">
        <f t="shared" si="1"/>
        <v>1900000</v>
      </c>
      <c r="K129" s="207"/>
    </row>
    <row r="130" spans="1:11" ht="18" customHeight="1">
      <c r="A130" s="257">
        <v>121</v>
      </c>
      <c r="B130" s="206">
        <v>5</v>
      </c>
      <c r="C130" s="229" t="s">
        <v>21</v>
      </c>
      <c r="D130" s="211" t="s">
        <v>97</v>
      </c>
      <c r="E130" s="206" t="s">
        <v>595</v>
      </c>
      <c r="F130" s="307">
        <v>7.619047619047619</v>
      </c>
      <c r="G130" s="206" t="s">
        <v>24</v>
      </c>
      <c r="H130" s="213"/>
      <c r="I130" s="218">
        <v>380000</v>
      </c>
      <c r="J130" s="219">
        <f t="shared" si="1"/>
        <v>1900000</v>
      </c>
      <c r="K130" s="207"/>
    </row>
    <row r="131" spans="1:11" ht="18" customHeight="1">
      <c r="A131" s="257">
        <v>122</v>
      </c>
      <c r="B131" s="206">
        <v>6</v>
      </c>
      <c r="C131" s="229" t="s">
        <v>591</v>
      </c>
      <c r="D131" s="211" t="s">
        <v>592</v>
      </c>
      <c r="E131" s="206" t="s">
        <v>595</v>
      </c>
      <c r="F131" s="307">
        <v>7.571428571428571</v>
      </c>
      <c r="G131" s="206" t="s">
        <v>24</v>
      </c>
      <c r="H131" s="213"/>
      <c r="I131" s="218">
        <v>380000</v>
      </c>
      <c r="J131" s="219">
        <f t="shared" si="1"/>
        <v>1900000</v>
      </c>
      <c r="K131" s="207"/>
    </row>
    <row r="132" spans="1:11" ht="18" customHeight="1">
      <c r="A132" s="257">
        <v>123</v>
      </c>
      <c r="B132" s="206">
        <v>7</v>
      </c>
      <c r="C132" s="229" t="s">
        <v>750</v>
      </c>
      <c r="D132" s="211" t="s">
        <v>751</v>
      </c>
      <c r="E132" s="206" t="s">
        <v>595</v>
      </c>
      <c r="F132" s="307">
        <v>7.285714285714286</v>
      </c>
      <c r="G132" s="206" t="s">
        <v>24</v>
      </c>
      <c r="H132" s="213"/>
      <c r="I132" s="218">
        <v>380000</v>
      </c>
      <c r="J132" s="219">
        <f t="shared" si="1"/>
        <v>1900000</v>
      </c>
      <c r="K132" s="207"/>
    </row>
    <row r="133" spans="1:11" ht="18" customHeight="1">
      <c r="A133" s="257">
        <v>124</v>
      </c>
      <c r="B133" s="206">
        <v>1</v>
      </c>
      <c r="C133" s="229" t="s">
        <v>753</v>
      </c>
      <c r="D133" s="211" t="s">
        <v>435</v>
      </c>
      <c r="E133" s="206" t="s">
        <v>597</v>
      </c>
      <c r="F133" s="307">
        <v>8.19047619047619</v>
      </c>
      <c r="G133" s="206" t="s">
        <v>24</v>
      </c>
      <c r="H133" s="213"/>
      <c r="I133" s="218">
        <v>430000</v>
      </c>
      <c r="J133" s="219">
        <f t="shared" si="1"/>
        <v>2150000</v>
      </c>
      <c r="K133" s="207"/>
    </row>
    <row r="134" spans="1:11" ht="18" customHeight="1">
      <c r="A134" s="257">
        <v>125</v>
      </c>
      <c r="B134" s="206">
        <v>2</v>
      </c>
      <c r="C134" s="229" t="s">
        <v>782</v>
      </c>
      <c r="D134" s="211" t="s">
        <v>272</v>
      </c>
      <c r="E134" s="206" t="s">
        <v>597</v>
      </c>
      <c r="F134" s="307">
        <v>8.047619047619047</v>
      </c>
      <c r="G134" s="206" t="s">
        <v>24</v>
      </c>
      <c r="H134" s="213"/>
      <c r="I134" s="218">
        <v>430000</v>
      </c>
      <c r="J134" s="219">
        <f t="shared" si="1"/>
        <v>2150000</v>
      </c>
      <c r="K134" s="207"/>
    </row>
    <row r="135" spans="1:11" ht="18" customHeight="1">
      <c r="A135" s="257">
        <v>126</v>
      </c>
      <c r="B135" s="206">
        <v>3</v>
      </c>
      <c r="C135" s="229" t="s">
        <v>596</v>
      </c>
      <c r="D135" s="211" t="s">
        <v>254</v>
      </c>
      <c r="E135" s="206" t="s">
        <v>597</v>
      </c>
      <c r="F135" s="307">
        <v>8</v>
      </c>
      <c r="G135" s="206" t="s">
        <v>24</v>
      </c>
      <c r="H135" s="213"/>
      <c r="I135" s="218">
        <v>430000</v>
      </c>
      <c r="J135" s="219">
        <f t="shared" si="1"/>
        <v>2150000</v>
      </c>
      <c r="K135" s="207"/>
    </row>
    <row r="136" spans="1:11" ht="18" customHeight="1">
      <c r="A136" s="257">
        <v>127</v>
      </c>
      <c r="B136" s="206">
        <v>4</v>
      </c>
      <c r="C136" s="229" t="s">
        <v>21</v>
      </c>
      <c r="D136" s="211" t="s">
        <v>783</v>
      </c>
      <c r="E136" s="206" t="s">
        <v>597</v>
      </c>
      <c r="F136" s="307">
        <v>7.761904761904762</v>
      </c>
      <c r="G136" s="206" t="s">
        <v>24</v>
      </c>
      <c r="H136" s="213"/>
      <c r="I136" s="218">
        <v>380000</v>
      </c>
      <c r="J136" s="219">
        <f t="shared" si="1"/>
        <v>1900000</v>
      </c>
      <c r="K136" s="207"/>
    </row>
    <row r="137" spans="1:11" ht="18" customHeight="1">
      <c r="A137" s="257">
        <v>128</v>
      </c>
      <c r="B137" s="206">
        <v>5</v>
      </c>
      <c r="C137" s="229" t="s">
        <v>784</v>
      </c>
      <c r="D137" s="211" t="s">
        <v>785</v>
      </c>
      <c r="E137" s="206" t="s">
        <v>597</v>
      </c>
      <c r="F137" s="307">
        <v>7.523809523809524</v>
      </c>
      <c r="G137" s="206" t="s">
        <v>24</v>
      </c>
      <c r="H137" s="213"/>
      <c r="I137" s="218">
        <v>380000</v>
      </c>
      <c r="J137" s="219">
        <f aca="true" t="shared" si="2" ref="J137:J154">I137*5</f>
        <v>1900000</v>
      </c>
      <c r="K137" s="207"/>
    </row>
    <row r="138" spans="1:11" ht="18" customHeight="1">
      <c r="A138" s="257">
        <v>129</v>
      </c>
      <c r="B138" s="206">
        <v>6</v>
      </c>
      <c r="C138" s="229" t="s">
        <v>786</v>
      </c>
      <c r="D138" s="211" t="s">
        <v>41</v>
      </c>
      <c r="E138" s="206" t="s">
        <v>597</v>
      </c>
      <c r="F138" s="307">
        <v>7.523809523809524</v>
      </c>
      <c r="G138" s="206" t="s">
        <v>24</v>
      </c>
      <c r="H138" s="213"/>
      <c r="I138" s="218">
        <v>380000</v>
      </c>
      <c r="J138" s="219">
        <f t="shared" si="2"/>
        <v>1900000</v>
      </c>
      <c r="K138" s="207"/>
    </row>
    <row r="139" spans="1:11" ht="18" customHeight="1">
      <c r="A139" s="257">
        <v>130</v>
      </c>
      <c r="B139" s="206">
        <v>7</v>
      </c>
      <c r="C139" s="229" t="s">
        <v>864</v>
      </c>
      <c r="D139" s="211" t="s">
        <v>565</v>
      </c>
      <c r="E139" s="206" t="s">
        <v>597</v>
      </c>
      <c r="F139" s="307">
        <v>7.285714285714286</v>
      </c>
      <c r="G139" s="206" t="s">
        <v>24</v>
      </c>
      <c r="H139" s="213"/>
      <c r="I139" s="218">
        <v>380000</v>
      </c>
      <c r="J139" s="219">
        <f t="shared" si="2"/>
        <v>1900000</v>
      </c>
      <c r="K139" s="207"/>
    </row>
    <row r="140" spans="1:11" ht="18" customHeight="1">
      <c r="A140" s="257">
        <v>131</v>
      </c>
      <c r="B140" s="206">
        <v>8</v>
      </c>
      <c r="C140" s="229" t="s">
        <v>865</v>
      </c>
      <c r="D140" s="211" t="s">
        <v>62</v>
      </c>
      <c r="E140" s="206" t="s">
        <v>597</v>
      </c>
      <c r="F140" s="307">
        <v>7.190476190476191</v>
      </c>
      <c r="G140" s="206" t="s">
        <v>24</v>
      </c>
      <c r="H140" s="213"/>
      <c r="I140" s="218">
        <v>380000</v>
      </c>
      <c r="J140" s="219">
        <f t="shared" si="2"/>
        <v>1900000</v>
      </c>
      <c r="K140" s="207"/>
    </row>
    <row r="141" spans="1:11" ht="18" customHeight="1">
      <c r="A141" s="257">
        <v>132</v>
      </c>
      <c r="B141" s="206">
        <v>9</v>
      </c>
      <c r="C141" s="229" t="s">
        <v>866</v>
      </c>
      <c r="D141" s="211" t="s">
        <v>867</v>
      </c>
      <c r="E141" s="206" t="s">
        <v>597</v>
      </c>
      <c r="F141" s="307">
        <v>7.142857142857143</v>
      </c>
      <c r="G141" s="206" t="s">
        <v>24</v>
      </c>
      <c r="H141" s="213"/>
      <c r="I141" s="218">
        <v>380000</v>
      </c>
      <c r="J141" s="219">
        <f t="shared" si="2"/>
        <v>1900000</v>
      </c>
      <c r="K141" s="207"/>
    </row>
    <row r="142" spans="1:11" ht="18" customHeight="1">
      <c r="A142" s="257">
        <v>133</v>
      </c>
      <c r="B142" s="206">
        <v>1</v>
      </c>
      <c r="C142" s="229" t="s">
        <v>21</v>
      </c>
      <c r="D142" s="211" t="s">
        <v>542</v>
      </c>
      <c r="E142" s="206" t="s">
        <v>599</v>
      </c>
      <c r="F142" s="307">
        <v>8.333333333333334</v>
      </c>
      <c r="G142" s="206" t="s">
        <v>24</v>
      </c>
      <c r="H142" s="213"/>
      <c r="I142" s="218">
        <v>430000</v>
      </c>
      <c r="J142" s="219">
        <f t="shared" si="2"/>
        <v>2150000</v>
      </c>
      <c r="K142" s="207"/>
    </row>
    <row r="143" spans="1:11" ht="18" customHeight="1">
      <c r="A143" s="257">
        <v>134</v>
      </c>
      <c r="B143" s="206">
        <v>2</v>
      </c>
      <c r="C143" s="229" t="s">
        <v>787</v>
      </c>
      <c r="D143" s="211" t="s">
        <v>182</v>
      </c>
      <c r="E143" s="206" t="s">
        <v>599</v>
      </c>
      <c r="F143" s="307">
        <v>8.19047619047619</v>
      </c>
      <c r="G143" s="206" t="s">
        <v>24</v>
      </c>
      <c r="H143" s="213"/>
      <c r="I143" s="218">
        <v>430000</v>
      </c>
      <c r="J143" s="219">
        <f t="shared" si="2"/>
        <v>2150000</v>
      </c>
      <c r="K143" s="207"/>
    </row>
    <row r="144" spans="1:11" ht="18" customHeight="1">
      <c r="A144" s="257">
        <v>135</v>
      </c>
      <c r="B144" s="206">
        <v>3</v>
      </c>
      <c r="C144" s="229" t="s">
        <v>50</v>
      </c>
      <c r="D144" s="211" t="s">
        <v>82</v>
      </c>
      <c r="E144" s="206" t="s">
        <v>599</v>
      </c>
      <c r="F144" s="307">
        <v>8.142857142857142</v>
      </c>
      <c r="G144" s="206" t="s">
        <v>24</v>
      </c>
      <c r="H144" s="213"/>
      <c r="I144" s="218">
        <v>430000</v>
      </c>
      <c r="J144" s="219">
        <f t="shared" si="2"/>
        <v>2150000</v>
      </c>
      <c r="K144" s="207"/>
    </row>
    <row r="145" spans="1:11" ht="18" customHeight="1">
      <c r="A145" s="257">
        <v>136</v>
      </c>
      <c r="B145" s="206">
        <v>4</v>
      </c>
      <c r="C145" s="229" t="s">
        <v>598</v>
      </c>
      <c r="D145" s="211" t="s">
        <v>364</v>
      </c>
      <c r="E145" s="206" t="s">
        <v>599</v>
      </c>
      <c r="F145" s="307">
        <v>8.142857142857142</v>
      </c>
      <c r="G145" s="206" t="s">
        <v>24</v>
      </c>
      <c r="H145" s="213"/>
      <c r="I145" s="218">
        <v>430000</v>
      </c>
      <c r="J145" s="219">
        <f t="shared" si="2"/>
        <v>2150000</v>
      </c>
      <c r="K145" s="207"/>
    </row>
    <row r="146" spans="1:11" ht="18" customHeight="1">
      <c r="A146" s="257">
        <v>137</v>
      </c>
      <c r="B146" s="206">
        <v>5</v>
      </c>
      <c r="C146" s="229" t="s">
        <v>354</v>
      </c>
      <c r="D146" s="211" t="s">
        <v>192</v>
      </c>
      <c r="E146" s="206" t="s">
        <v>599</v>
      </c>
      <c r="F146" s="307">
        <v>7.714285714285714</v>
      </c>
      <c r="G146" s="206" t="s">
        <v>24</v>
      </c>
      <c r="H146" s="213"/>
      <c r="I146" s="218">
        <v>380000</v>
      </c>
      <c r="J146" s="219">
        <f t="shared" si="2"/>
        <v>1900000</v>
      </c>
      <c r="K146" s="207"/>
    </row>
    <row r="147" spans="1:11" ht="18" customHeight="1">
      <c r="A147" s="257">
        <v>138</v>
      </c>
      <c r="B147" s="206">
        <v>6</v>
      </c>
      <c r="C147" s="229" t="s">
        <v>21</v>
      </c>
      <c r="D147" s="211" t="s">
        <v>771</v>
      </c>
      <c r="E147" s="206" t="s">
        <v>599</v>
      </c>
      <c r="F147" s="307">
        <v>7.666666666666667</v>
      </c>
      <c r="G147" s="206" t="s">
        <v>24</v>
      </c>
      <c r="H147" s="213"/>
      <c r="I147" s="218">
        <v>380000</v>
      </c>
      <c r="J147" s="219">
        <f t="shared" si="2"/>
        <v>1900000</v>
      </c>
      <c r="K147" s="207"/>
    </row>
    <row r="148" spans="1:11" ht="18" customHeight="1">
      <c r="A148" s="257">
        <v>139</v>
      </c>
      <c r="B148" s="206">
        <v>7</v>
      </c>
      <c r="C148" s="229" t="s">
        <v>174</v>
      </c>
      <c r="D148" s="211" t="s">
        <v>528</v>
      </c>
      <c r="E148" s="206" t="s">
        <v>599</v>
      </c>
      <c r="F148" s="307">
        <v>7.619047619047619</v>
      </c>
      <c r="G148" s="206" t="s">
        <v>24</v>
      </c>
      <c r="H148" s="213"/>
      <c r="I148" s="218">
        <v>380000</v>
      </c>
      <c r="J148" s="219">
        <f t="shared" si="2"/>
        <v>1900000</v>
      </c>
      <c r="K148" s="207"/>
    </row>
    <row r="149" spans="1:11" ht="18" customHeight="1">
      <c r="A149" s="257">
        <v>140</v>
      </c>
      <c r="B149" s="206">
        <v>8</v>
      </c>
      <c r="C149" s="229" t="s">
        <v>314</v>
      </c>
      <c r="D149" s="211" t="s">
        <v>30</v>
      </c>
      <c r="E149" s="206" t="s">
        <v>599</v>
      </c>
      <c r="F149" s="307">
        <v>7.619047619047619</v>
      </c>
      <c r="G149" s="206" t="s">
        <v>24</v>
      </c>
      <c r="H149" s="213"/>
      <c r="I149" s="218">
        <v>380000</v>
      </c>
      <c r="J149" s="219">
        <f t="shared" si="2"/>
        <v>1900000</v>
      </c>
      <c r="K149" s="207"/>
    </row>
    <row r="150" spans="1:11" ht="18" customHeight="1">
      <c r="A150" s="257">
        <v>141</v>
      </c>
      <c r="B150" s="206">
        <v>9</v>
      </c>
      <c r="C150" s="229" t="s">
        <v>141</v>
      </c>
      <c r="D150" s="400" t="s">
        <v>769</v>
      </c>
      <c r="E150" s="206" t="s">
        <v>599</v>
      </c>
      <c r="F150" s="307">
        <v>7.380952380952381</v>
      </c>
      <c r="G150" s="206" t="s">
        <v>24</v>
      </c>
      <c r="H150" s="213"/>
      <c r="I150" s="218">
        <v>380000</v>
      </c>
      <c r="J150" s="219">
        <f t="shared" si="2"/>
        <v>1900000</v>
      </c>
      <c r="K150" s="207"/>
    </row>
    <row r="151" spans="1:11" ht="18" customHeight="1">
      <c r="A151" s="257">
        <v>142</v>
      </c>
      <c r="B151" s="206">
        <v>10</v>
      </c>
      <c r="C151" s="229" t="s">
        <v>237</v>
      </c>
      <c r="D151" s="211" t="s">
        <v>132</v>
      </c>
      <c r="E151" s="206" t="s">
        <v>599</v>
      </c>
      <c r="F151" s="307">
        <v>7.190476190476191</v>
      </c>
      <c r="G151" s="206" t="s">
        <v>24</v>
      </c>
      <c r="H151" s="213"/>
      <c r="I151" s="218">
        <v>380000</v>
      </c>
      <c r="J151" s="219">
        <f t="shared" si="2"/>
        <v>1900000</v>
      </c>
      <c r="K151" s="207"/>
    </row>
    <row r="152" spans="1:11" ht="18" customHeight="1">
      <c r="A152" s="257">
        <v>143</v>
      </c>
      <c r="B152" s="206">
        <v>11</v>
      </c>
      <c r="C152" s="229" t="s">
        <v>21</v>
      </c>
      <c r="D152" s="211" t="s">
        <v>272</v>
      </c>
      <c r="E152" s="206" t="s">
        <v>599</v>
      </c>
      <c r="F152" s="307">
        <v>7.190476190476191</v>
      </c>
      <c r="G152" s="206" t="s">
        <v>24</v>
      </c>
      <c r="H152" s="213"/>
      <c r="I152" s="218">
        <v>380000</v>
      </c>
      <c r="J152" s="219">
        <f t="shared" si="2"/>
        <v>1900000</v>
      </c>
      <c r="K152" s="207"/>
    </row>
    <row r="153" spans="1:11" ht="18" customHeight="1">
      <c r="A153" s="257">
        <v>144</v>
      </c>
      <c r="B153" s="206">
        <v>12</v>
      </c>
      <c r="C153" s="229" t="s">
        <v>78</v>
      </c>
      <c r="D153" s="211" t="s">
        <v>419</v>
      </c>
      <c r="E153" s="206" t="s">
        <v>599</v>
      </c>
      <c r="F153" s="307">
        <v>7.142857142857143</v>
      </c>
      <c r="G153" s="206" t="s">
        <v>24</v>
      </c>
      <c r="H153" s="213"/>
      <c r="I153" s="218">
        <v>380000</v>
      </c>
      <c r="J153" s="219">
        <f t="shared" si="2"/>
        <v>1900000</v>
      </c>
      <c r="K153" s="207"/>
    </row>
    <row r="154" spans="1:11" ht="18" customHeight="1">
      <c r="A154" s="257">
        <v>145</v>
      </c>
      <c r="B154" s="206">
        <v>1</v>
      </c>
      <c r="C154" s="229" t="s">
        <v>50</v>
      </c>
      <c r="D154" s="211" t="s">
        <v>692</v>
      </c>
      <c r="E154" s="206" t="s">
        <v>607</v>
      </c>
      <c r="F154" s="307">
        <v>8.714285714285714</v>
      </c>
      <c r="G154" s="206" t="s">
        <v>24</v>
      </c>
      <c r="H154" s="213"/>
      <c r="I154" s="218">
        <v>430000</v>
      </c>
      <c r="J154" s="219">
        <f t="shared" si="2"/>
        <v>2150000</v>
      </c>
      <c r="K154" s="207"/>
    </row>
    <row r="155" spans="1:11" ht="18" customHeight="1">
      <c r="A155" s="257">
        <v>146</v>
      </c>
      <c r="B155" s="206">
        <v>2</v>
      </c>
      <c r="C155" s="229" t="s">
        <v>189</v>
      </c>
      <c r="D155" s="270" t="s">
        <v>100</v>
      </c>
      <c r="E155" s="206" t="s">
        <v>607</v>
      </c>
      <c r="F155" s="307">
        <v>8.476190476190476</v>
      </c>
      <c r="G155" s="206" t="s">
        <v>24</v>
      </c>
      <c r="H155" s="213"/>
      <c r="I155" s="218">
        <v>430000</v>
      </c>
      <c r="J155" s="219">
        <f aca="true" t="shared" si="3" ref="J155:J216">I155*5</f>
        <v>2150000</v>
      </c>
      <c r="K155" s="207"/>
    </row>
    <row r="156" spans="1:11" ht="18" customHeight="1">
      <c r="A156" s="257">
        <v>147</v>
      </c>
      <c r="B156" s="206">
        <v>3</v>
      </c>
      <c r="C156" s="229" t="s">
        <v>606</v>
      </c>
      <c r="D156" s="211" t="s">
        <v>167</v>
      </c>
      <c r="E156" s="206" t="s">
        <v>607</v>
      </c>
      <c r="F156" s="307">
        <v>8.380952380952381</v>
      </c>
      <c r="G156" s="206" t="s">
        <v>24</v>
      </c>
      <c r="H156" s="213"/>
      <c r="I156" s="218">
        <v>430000</v>
      </c>
      <c r="J156" s="219">
        <f t="shared" si="3"/>
        <v>2150000</v>
      </c>
      <c r="K156" s="207"/>
    </row>
    <row r="157" spans="1:11" ht="18" customHeight="1">
      <c r="A157" s="257">
        <v>148</v>
      </c>
      <c r="B157" s="206">
        <v>4</v>
      </c>
      <c r="C157" s="229" t="s">
        <v>184</v>
      </c>
      <c r="D157" s="211" t="s">
        <v>603</v>
      </c>
      <c r="E157" s="206" t="s">
        <v>607</v>
      </c>
      <c r="F157" s="307">
        <v>8.238095238095237</v>
      </c>
      <c r="G157" s="206" t="s">
        <v>24</v>
      </c>
      <c r="H157" s="213"/>
      <c r="I157" s="218">
        <v>430000</v>
      </c>
      <c r="J157" s="219">
        <f t="shared" si="3"/>
        <v>2150000</v>
      </c>
      <c r="K157" s="207"/>
    </row>
    <row r="158" spans="1:11" ht="18" customHeight="1">
      <c r="A158" s="257">
        <v>149</v>
      </c>
      <c r="B158" s="206">
        <v>5</v>
      </c>
      <c r="C158" s="269" t="s">
        <v>604</v>
      </c>
      <c r="D158" s="270" t="s">
        <v>39</v>
      </c>
      <c r="E158" s="206" t="s">
        <v>607</v>
      </c>
      <c r="F158" s="307">
        <v>8.19047619047619</v>
      </c>
      <c r="G158" s="206" t="s">
        <v>24</v>
      </c>
      <c r="H158" s="213"/>
      <c r="I158" s="218">
        <v>430000</v>
      </c>
      <c r="J158" s="219">
        <f t="shared" si="3"/>
        <v>2150000</v>
      </c>
      <c r="K158" s="207"/>
    </row>
    <row r="159" spans="1:11" ht="18" customHeight="1">
      <c r="A159" s="257">
        <v>150</v>
      </c>
      <c r="B159" s="206">
        <v>6</v>
      </c>
      <c r="C159" s="229" t="s">
        <v>600</v>
      </c>
      <c r="D159" s="211" t="s">
        <v>82</v>
      </c>
      <c r="E159" s="206" t="s">
        <v>607</v>
      </c>
      <c r="F159" s="307">
        <v>8.19047619047619</v>
      </c>
      <c r="G159" s="206" t="s">
        <v>24</v>
      </c>
      <c r="H159" s="213"/>
      <c r="I159" s="218">
        <v>430000</v>
      </c>
      <c r="J159" s="219">
        <f t="shared" si="3"/>
        <v>2150000</v>
      </c>
      <c r="K159" s="207"/>
    </row>
    <row r="160" spans="1:11" ht="18" customHeight="1">
      <c r="A160" s="257">
        <v>151</v>
      </c>
      <c r="B160" s="206">
        <v>7</v>
      </c>
      <c r="C160" s="229" t="s">
        <v>754</v>
      </c>
      <c r="D160" s="211" t="s">
        <v>132</v>
      </c>
      <c r="E160" s="206" t="s">
        <v>607</v>
      </c>
      <c r="F160" s="307">
        <v>8.142857142857142</v>
      </c>
      <c r="G160" s="206" t="s">
        <v>24</v>
      </c>
      <c r="H160" s="213"/>
      <c r="I160" s="218">
        <v>430000</v>
      </c>
      <c r="J160" s="219">
        <f t="shared" si="3"/>
        <v>2150000</v>
      </c>
      <c r="K160" s="207"/>
    </row>
    <row r="161" spans="1:11" ht="18" customHeight="1">
      <c r="A161" s="257">
        <v>152</v>
      </c>
      <c r="B161" s="206">
        <v>8</v>
      </c>
      <c r="C161" s="229" t="s">
        <v>605</v>
      </c>
      <c r="D161" s="211" t="s">
        <v>45</v>
      </c>
      <c r="E161" s="206" t="s">
        <v>607</v>
      </c>
      <c r="F161" s="307">
        <v>8.095238095238095</v>
      </c>
      <c r="G161" s="206" t="s">
        <v>24</v>
      </c>
      <c r="H161" s="213"/>
      <c r="I161" s="218">
        <v>430000</v>
      </c>
      <c r="J161" s="219">
        <f t="shared" si="3"/>
        <v>2150000</v>
      </c>
      <c r="K161" s="207"/>
    </row>
    <row r="162" spans="1:11" ht="18" customHeight="1">
      <c r="A162" s="257">
        <v>153</v>
      </c>
      <c r="B162" s="206">
        <v>9</v>
      </c>
      <c r="C162" s="229" t="s">
        <v>34</v>
      </c>
      <c r="D162" s="211" t="s">
        <v>272</v>
      </c>
      <c r="E162" s="206" t="s">
        <v>607</v>
      </c>
      <c r="F162" s="307">
        <v>7.9523809523809526</v>
      </c>
      <c r="G162" s="206" t="s">
        <v>24</v>
      </c>
      <c r="H162" s="213"/>
      <c r="I162" s="218">
        <v>380000</v>
      </c>
      <c r="J162" s="219">
        <f t="shared" si="3"/>
        <v>1900000</v>
      </c>
      <c r="K162" s="207"/>
    </row>
    <row r="163" spans="1:11" ht="18" customHeight="1">
      <c r="A163" s="257">
        <v>154</v>
      </c>
      <c r="B163" s="206">
        <v>10</v>
      </c>
      <c r="C163" s="229" t="s">
        <v>34</v>
      </c>
      <c r="D163" s="211" t="s">
        <v>98</v>
      </c>
      <c r="E163" s="206" t="s">
        <v>607</v>
      </c>
      <c r="F163" s="307">
        <v>7.9523809523809526</v>
      </c>
      <c r="G163" s="206" t="s">
        <v>24</v>
      </c>
      <c r="H163" s="213"/>
      <c r="I163" s="218">
        <v>380000</v>
      </c>
      <c r="J163" s="219">
        <f t="shared" si="3"/>
        <v>1900000</v>
      </c>
      <c r="K163" s="207"/>
    </row>
    <row r="164" spans="1:11" ht="18" customHeight="1">
      <c r="A164" s="257">
        <v>155</v>
      </c>
      <c r="B164" s="206">
        <v>11</v>
      </c>
      <c r="C164" s="269" t="s">
        <v>50</v>
      </c>
      <c r="D164" s="270" t="s">
        <v>257</v>
      </c>
      <c r="E164" s="206" t="s">
        <v>607</v>
      </c>
      <c r="F164" s="307">
        <v>7.904761904761905</v>
      </c>
      <c r="G164" s="206" t="s">
        <v>24</v>
      </c>
      <c r="H164" s="213"/>
      <c r="I164" s="218">
        <v>380000</v>
      </c>
      <c r="J164" s="219">
        <f t="shared" si="3"/>
        <v>1900000</v>
      </c>
      <c r="K164" s="207"/>
    </row>
    <row r="165" spans="1:11" ht="18" customHeight="1">
      <c r="A165" s="257">
        <v>156</v>
      </c>
      <c r="B165" s="206">
        <v>12</v>
      </c>
      <c r="C165" s="229" t="s">
        <v>795</v>
      </c>
      <c r="D165" s="211" t="s">
        <v>796</v>
      </c>
      <c r="E165" s="206" t="s">
        <v>607</v>
      </c>
      <c r="F165" s="307">
        <v>7.904761904761905</v>
      </c>
      <c r="G165" s="206" t="s">
        <v>24</v>
      </c>
      <c r="H165" s="213"/>
      <c r="I165" s="218">
        <v>380000</v>
      </c>
      <c r="J165" s="219">
        <f t="shared" si="3"/>
        <v>1900000</v>
      </c>
      <c r="K165" s="207"/>
    </row>
    <row r="166" spans="1:11" ht="18" customHeight="1">
      <c r="A166" s="257">
        <v>157</v>
      </c>
      <c r="B166" s="206">
        <v>13</v>
      </c>
      <c r="C166" s="229" t="s">
        <v>40</v>
      </c>
      <c r="D166" s="211" t="s">
        <v>797</v>
      </c>
      <c r="E166" s="206" t="s">
        <v>607</v>
      </c>
      <c r="F166" s="307">
        <v>7.809523809523809</v>
      </c>
      <c r="G166" s="206" t="s">
        <v>24</v>
      </c>
      <c r="H166" s="213"/>
      <c r="I166" s="218">
        <v>380000</v>
      </c>
      <c r="J166" s="219">
        <f t="shared" si="3"/>
        <v>1900000</v>
      </c>
      <c r="K166" s="207"/>
    </row>
    <row r="167" spans="1:11" ht="18" customHeight="1">
      <c r="A167" s="257">
        <v>158</v>
      </c>
      <c r="B167" s="206">
        <v>14</v>
      </c>
      <c r="C167" s="269" t="s">
        <v>123</v>
      </c>
      <c r="D167" s="270" t="s">
        <v>144</v>
      </c>
      <c r="E167" s="206" t="s">
        <v>607</v>
      </c>
      <c r="F167" s="307">
        <v>7.714285714285714</v>
      </c>
      <c r="G167" s="206" t="s">
        <v>24</v>
      </c>
      <c r="H167" s="213"/>
      <c r="I167" s="218">
        <v>380000</v>
      </c>
      <c r="J167" s="219">
        <f t="shared" si="3"/>
        <v>1900000</v>
      </c>
      <c r="K167" s="207"/>
    </row>
    <row r="168" spans="1:11" ht="18" customHeight="1">
      <c r="A168" s="257">
        <v>159</v>
      </c>
      <c r="B168" s="206">
        <v>15</v>
      </c>
      <c r="C168" s="269" t="s">
        <v>798</v>
      </c>
      <c r="D168" s="270" t="s">
        <v>177</v>
      </c>
      <c r="E168" s="206" t="s">
        <v>607</v>
      </c>
      <c r="F168" s="307">
        <v>7.619047619047619</v>
      </c>
      <c r="G168" s="206" t="s">
        <v>24</v>
      </c>
      <c r="H168" s="213"/>
      <c r="I168" s="218">
        <v>380000</v>
      </c>
      <c r="J168" s="219">
        <f t="shared" si="3"/>
        <v>1900000</v>
      </c>
      <c r="K168" s="207"/>
    </row>
    <row r="169" spans="1:11" ht="18" customHeight="1">
      <c r="A169" s="257">
        <v>160</v>
      </c>
      <c r="B169" s="206">
        <v>17</v>
      </c>
      <c r="C169" s="269" t="s">
        <v>799</v>
      </c>
      <c r="D169" s="270" t="s">
        <v>375</v>
      </c>
      <c r="E169" s="206" t="s">
        <v>607</v>
      </c>
      <c r="F169" s="307">
        <v>7.571428571428571</v>
      </c>
      <c r="G169" s="206" t="s">
        <v>24</v>
      </c>
      <c r="H169" s="213"/>
      <c r="I169" s="218">
        <v>380000</v>
      </c>
      <c r="J169" s="219">
        <f t="shared" si="3"/>
        <v>1900000</v>
      </c>
      <c r="K169" s="207"/>
    </row>
    <row r="170" spans="1:11" ht="18" customHeight="1">
      <c r="A170" s="257">
        <v>161</v>
      </c>
      <c r="B170" s="206">
        <v>18</v>
      </c>
      <c r="C170" s="229" t="s">
        <v>142</v>
      </c>
      <c r="D170" s="211" t="s">
        <v>30</v>
      </c>
      <c r="E170" s="206" t="s">
        <v>607</v>
      </c>
      <c r="F170" s="307">
        <v>7.476190476190476</v>
      </c>
      <c r="G170" s="206" t="s">
        <v>24</v>
      </c>
      <c r="H170" s="213"/>
      <c r="I170" s="218">
        <v>380000</v>
      </c>
      <c r="J170" s="219">
        <f t="shared" si="3"/>
        <v>1900000</v>
      </c>
      <c r="K170" s="207"/>
    </row>
    <row r="171" spans="1:11" ht="18" customHeight="1">
      <c r="A171" s="257">
        <v>162</v>
      </c>
      <c r="B171" s="206">
        <v>19</v>
      </c>
      <c r="C171" s="229" t="s">
        <v>421</v>
      </c>
      <c r="D171" s="211" t="s">
        <v>132</v>
      </c>
      <c r="E171" s="206" t="s">
        <v>607</v>
      </c>
      <c r="F171" s="307">
        <v>7.476190476190476</v>
      </c>
      <c r="G171" s="206" t="s">
        <v>24</v>
      </c>
      <c r="H171" s="213"/>
      <c r="I171" s="218">
        <v>380000</v>
      </c>
      <c r="J171" s="219">
        <f t="shared" si="3"/>
        <v>1900000</v>
      </c>
      <c r="K171" s="207"/>
    </row>
    <row r="172" spans="1:11" ht="18" customHeight="1">
      <c r="A172" s="257">
        <v>163</v>
      </c>
      <c r="B172" s="206">
        <v>20</v>
      </c>
      <c r="C172" s="229" t="s">
        <v>50</v>
      </c>
      <c r="D172" s="211" t="s">
        <v>341</v>
      </c>
      <c r="E172" s="206" t="s">
        <v>607</v>
      </c>
      <c r="F172" s="307">
        <v>7.476190476190476</v>
      </c>
      <c r="G172" s="206" t="s">
        <v>24</v>
      </c>
      <c r="H172" s="213"/>
      <c r="I172" s="218">
        <v>380000</v>
      </c>
      <c r="J172" s="219">
        <f t="shared" si="3"/>
        <v>1900000</v>
      </c>
      <c r="K172" s="207"/>
    </row>
    <row r="173" spans="1:11" ht="18" customHeight="1">
      <c r="A173" s="257">
        <v>164</v>
      </c>
      <c r="B173" s="206">
        <v>21</v>
      </c>
      <c r="C173" s="229" t="s">
        <v>71</v>
      </c>
      <c r="D173" s="211" t="s">
        <v>182</v>
      </c>
      <c r="E173" s="206" t="s">
        <v>607</v>
      </c>
      <c r="F173" s="307">
        <v>7.476190476190476</v>
      </c>
      <c r="G173" s="206" t="s">
        <v>24</v>
      </c>
      <c r="H173" s="213"/>
      <c r="I173" s="218">
        <v>380000</v>
      </c>
      <c r="J173" s="219">
        <f t="shared" si="3"/>
        <v>1900000</v>
      </c>
      <c r="K173" s="207"/>
    </row>
    <row r="174" spans="1:11" ht="18" customHeight="1">
      <c r="A174" s="257">
        <v>165</v>
      </c>
      <c r="B174" s="206">
        <v>22</v>
      </c>
      <c r="C174" s="269" t="s">
        <v>800</v>
      </c>
      <c r="D174" s="270" t="s">
        <v>35</v>
      </c>
      <c r="E174" s="206" t="s">
        <v>607</v>
      </c>
      <c r="F174" s="307">
        <v>7.428571428571429</v>
      </c>
      <c r="G174" s="206" t="s">
        <v>24</v>
      </c>
      <c r="H174" s="213"/>
      <c r="I174" s="218">
        <v>380000</v>
      </c>
      <c r="J174" s="219">
        <f t="shared" si="3"/>
        <v>1900000</v>
      </c>
      <c r="K174" s="207"/>
    </row>
    <row r="175" spans="1:11" ht="18" customHeight="1">
      <c r="A175" s="257">
        <v>166</v>
      </c>
      <c r="B175" s="206">
        <v>23</v>
      </c>
      <c r="C175" s="229" t="s">
        <v>520</v>
      </c>
      <c r="D175" s="211" t="s">
        <v>98</v>
      </c>
      <c r="E175" s="206" t="s">
        <v>607</v>
      </c>
      <c r="F175" s="307">
        <v>7.380952380952381</v>
      </c>
      <c r="G175" s="206" t="s">
        <v>24</v>
      </c>
      <c r="H175" s="213"/>
      <c r="I175" s="218">
        <v>380000</v>
      </c>
      <c r="J175" s="219">
        <f t="shared" si="3"/>
        <v>1900000</v>
      </c>
      <c r="K175" s="207"/>
    </row>
    <row r="176" spans="1:11" ht="18" customHeight="1">
      <c r="A176" s="257">
        <v>167</v>
      </c>
      <c r="B176" s="206">
        <v>24</v>
      </c>
      <c r="C176" s="229" t="s">
        <v>868</v>
      </c>
      <c r="D176" s="211" t="s">
        <v>869</v>
      </c>
      <c r="E176" s="206" t="s">
        <v>607</v>
      </c>
      <c r="F176" s="307">
        <v>7.285714285714286</v>
      </c>
      <c r="G176" s="206" t="s">
        <v>24</v>
      </c>
      <c r="H176" s="213"/>
      <c r="I176" s="218">
        <v>380000</v>
      </c>
      <c r="J176" s="219">
        <f t="shared" si="3"/>
        <v>1900000</v>
      </c>
      <c r="K176" s="207"/>
    </row>
    <row r="177" spans="1:11" ht="18" customHeight="1">
      <c r="A177" s="257">
        <v>168</v>
      </c>
      <c r="B177" s="206">
        <v>25</v>
      </c>
      <c r="C177" s="229" t="s">
        <v>142</v>
      </c>
      <c r="D177" s="211" t="s">
        <v>82</v>
      </c>
      <c r="E177" s="206" t="s">
        <v>607</v>
      </c>
      <c r="F177" s="307">
        <v>7.142857142857143</v>
      </c>
      <c r="G177" s="206" t="s">
        <v>24</v>
      </c>
      <c r="H177" s="213"/>
      <c r="I177" s="218">
        <v>380000</v>
      </c>
      <c r="J177" s="219">
        <f t="shared" si="3"/>
        <v>1900000</v>
      </c>
      <c r="K177" s="207"/>
    </row>
    <row r="178" spans="1:11" ht="18" customHeight="1">
      <c r="A178" s="257">
        <v>169</v>
      </c>
      <c r="B178" s="206">
        <v>26</v>
      </c>
      <c r="C178" s="229" t="s">
        <v>421</v>
      </c>
      <c r="D178" s="211" t="s">
        <v>364</v>
      </c>
      <c r="E178" s="206" t="s">
        <v>607</v>
      </c>
      <c r="F178" s="307">
        <v>7.142857142857143</v>
      </c>
      <c r="G178" s="206" t="s">
        <v>24</v>
      </c>
      <c r="H178" s="213"/>
      <c r="I178" s="218">
        <v>380000</v>
      </c>
      <c r="J178" s="219">
        <f t="shared" si="3"/>
        <v>1900000</v>
      </c>
      <c r="K178" s="207"/>
    </row>
    <row r="179" spans="1:11" ht="18" customHeight="1">
      <c r="A179" s="257">
        <v>170</v>
      </c>
      <c r="B179" s="206">
        <v>1</v>
      </c>
      <c r="C179" s="229" t="s">
        <v>21</v>
      </c>
      <c r="D179" s="211" t="s">
        <v>115</v>
      </c>
      <c r="E179" s="206" t="s">
        <v>608</v>
      </c>
      <c r="F179" s="307">
        <v>8.238095238095237</v>
      </c>
      <c r="G179" s="206" t="s">
        <v>24</v>
      </c>
      <c r="H179" s="213"/>
      <c r="I179" s="218">
        <v>430000</v>
      </c>
      <c r="J179" s="219">
        <f t="shared" si="3"/>
        <v>2150000</v>
      </c>
      <c r="K179" s="207"/>
    </row>
    <row r="180" spans="1:11" ht="18" customHeight="1">
      <c r="A180" s="257">
        <v>171</v>
      </c>
      <c r="B180" s="206">
        <v>2</v>
      </c>
      <c r="C180" s="229" t="s">
        <v>241</v>
      </c>
      <c r="D180" s="211" t="s">
        <v>100</v>
      </c>
      <c r="E180" s="206" t="s">
        <v>608</v>
      </c>
      <c r="F180" s="307">
        <v>8.047619047619047</v>
      </c>
      <c r="G180" s="206" t="s">
        <v>24</v>
      </c>
      <c r="H180" s="213"/>
      <c r="I180" s="218">
        <v>430000</v>
      </c>
      <c r="J180" s="219">
        <f t="shared" si="3"/>
        <v>2150000</v>
      </c>
      <c r="K180" s="207"/>
    </row>
    <row r="181" spans="1:11" ht="18" customHeight="1">
      <c r="A181" s="257">
        <v>172</v>
      </c>
      <c r="B181" s="206">
        <v>3</v>
      </c>
      <c r="C181" s="229" t="s">
        <v>241</v>
      </c>
      <c r="D181" s="211" t="s">
        <v>41</v>
      </c>
      <c r="E181" s="206" t="s">
        <v>608</v>
      </c>
      <c r="F181" s="307">
        <v>7.904761904761905</v>
      </c>
      <c r="G181" s="206" t="s">
        <v>24</v>
      </c>
      <c r="H181" s="213"/>
      <c r="I181" s="218">
        <v>380000</v>
      </c>
      <c r="J181" s="219">
        <f t="shared" si="3"/>
        <v>1900000</v>
      </c>
      <c r="K181" s="207"/>
    </row>
    <row r="182" spans="1:11" ht="18" customHeight="1">
      <c r="A182" s="257">
        <v>173</v>
      </c>
      <c r="B182" s="206">
        <v>4</v>
      </c>
      <c r="C182" s="229" t="s">
        <v>34</v>
      </c>
      <c r="D182" s="211" t="s">
        <v>132</v>
      </c>
      <c r="E182" s="206" t="s">
        <v>608</v>
      </c>
      <c r="F182" s="307">
        <v>7.809523809523809</v>
      </c>
      <c r="G182" s="206" t="s">
        <v>24</v>
      </c>
      <c r="H182" s="213"/>
      <c r="I182" s="218">
        <v>380000</v>
      </c>
      <c r="J182" s="219">
        <f t="shared" si="3"/>
        <v>1900000</v>
      </c>
      <c r="K182" s="207"/>
    </row>
    <row r="183" spans="1:11" ht="18" customHeight="1">
      <c r="A183" s="257">
        <v>174</v>
      </c>
      <c r="B183" s="206">
        <v>5</v>
      </c>
      <c r="C183" s="229" t="s">
        <v>174</v>
      </c>
      <c r="D183" s="211" t="s">
        <v>272</v>
      </c>
      <c r="E183" s="206" t="s">
        <v>608</v>
      </c>
      <c r="F183" s="307">
        <v>7.666666666666667</v>
      </c>
      <c r="G183" s="206" t="s">
        <v>24</v>
      </c>
      <c r="H183" s="213"/>
      <c r="I183" s="218">
        <v>380000</v>
      </c>
      <c r="J183" s="219">
        <f t="shared" si="3"/>
        <v>1900000</v>
      </c>
      <c r="K183" s="207"/>
    </row>
    <row r="184" spans="1:11" ht="18" customHeight="1">
      <c r="A184" s="257">
        <v>175</v>
      </c>
      <c r="B184" s="206">
        <v>6</v>
      </c>
      <c r="C184" s="229" t="s">
        <v>788</v>
      </c>
      <c r="D184" s="211" t="s">
        <v>134</v>
      </c>
      <c r="E184" s="206" t="s">
        <v>608</v>
      </c>
      <c r="F184" s="307">
        <v>7.476190476190476</v>
      </c>
      <c r="G184" s="206" t="s">
        <v>24</v>
      </c>
      <c r="H184" s="213"/>
      <c r="I184" s="218">
        <v>380000</v>
      </c>
      <c r="J184" s="219">
        <f t="shared" si="3"/>
        <v>1900000</v>
      </c>
      <c r="K184" s="207"/>
    </row>
    <row r="185" spans="1:11" ht="18" customHeight="1">
      <c r="A185" s="257">
        <v>176</v>
      </c>
      <c r="B185" s="206">
        <v>7</v>
      </c>
      <c r="C185" s="229" t="s">
        <v>789</v>
      </c>
      <c r="D185" s="211" t="s">
        <v>82</v>
      </c>
      <c r="E185" s="206" t="s">
        <v>608</v>
      </c>
      <c r="F185" s="307">
        <v>7.476190476190476</v>
      </c>
      <c r="G185" s="206" t="s">
        <v>24</v>
      </c>
      <c r="H185" s="213"/>
      <c r="I185" s="218">
        <v>380000</v>
      </c>
      <c r="J185" s="219">
        <f t="shared" si="3"/>
        <v>1900000</v>
      </c>
      <c r="K185" s="207"/>
    </row>
    <row r="186" spans="1:11" ht="18" customHeight="1">
      <c r="A186" s="257">
        <v>177</v>
      </c>
      <c r="B186" s="206">
        <v>8</v>
      </c>
      <c r="C186" s="229" t="s">
        <v>790</v>
      </c>
      <c r="D186" s="211" t="s">
        <v>124</v>
      </c>
      <c r="E186" s="206" t="s">
        <v>608</v>
      </c>
      <c r="F186" s="307">
        <v>7.380952380952381</v>
      </c>
      <c r="G186" s="206" t="s">
        <v>24</v>
      </c>
      <c r="H186" s="213"/>
      <c r="I186" s="218">
        <v>380000</v>
      </c>
      <c r="J186" s="219">
        <f t="shared" si="3"/>
        <v>1900000</v>
      </c>
      <c r="K186" s="207"/>
    </row>
    <row r="187" spans="1:11" ht="18" customHeight="1">
      <c r="A187" s="257">
        <v>178</v>
      </c>
      <c r="B187" s="206">
        <v>9</v>
      </c>
      <c r="C187" s="229" t="s">
        <v>598</v>
      </c>
      <c r="D187" s="211" t="s">
        <v>257</v>
      </c>
      <c r="E187" s="206" t="s">
        <v>608</v>
      </c>
      <c r="F187" s="307">
        <v>7.238095238095238</v>
      </c>
      <c r="G187" s="206" t="s">
        <v>24</v>
      </c>
      <c r="H187" s="213"/>
      <c r="I187" s="218">
        <v>380000</v>
      </c>
      <c r="J187" s="219">
        <f t="shared" si="3"/>
        <v>1900000</v>
      </c>
      <c r="K187" s="207"/>
    </row>
    <row r="188" spans="1:11" ht="18" customHeight="1">
      <c r="A188" s="257">
        <v>179</v>
      </c>
      <c r="B188" s="206">
        <v>10</v>
      </c>
      <c r="C188" s="229" t="s">
        <v>73</v>
      </c>
      <c r="D188" s="211" t="s">
        <v>144</v>
      </c>
      <c r="E188" s="206" t="s">
        <v>608</v>
      </c>
      <c r="F188" s="307">
        <v>7.190476190476191</v>
      </c>
      <c r="G188" s="206" t="s">
        <v>24</v>
      </c>
      <c r="H188" s="213"/>
      <c r="I188" s="218">
        <v>380000</v>
      </c>
      <c r="J188" s="219">
        <f t="shared" si="3"/>
        <v>1900000</v>
      </c>
      <c r="K188" s="207"/>
    </row>
    <row r="189" spans="1:11" ht="18" customHeight="1">
      <c r="A189" s="257">
        <v>180</v>
      </c>
      <c r="B189" s="206">
        <v>11</v>
      </c>
      <c r="C189" s="229" t="s">
        <v>870</v>
      </c>
      <c r="D189" s="211" t="s">
        <v>317</v>
      </c>
      <c r="E189" s="206" t="s">
        <v>608</v>
      </c>
      <c r="F189" s="307">
        <v>7.190476190476191</v>
      </c>
      <c r="G189" s="206" t="s">
        <v>24</v>
      </c>
      <c r="H189" s="213"/>
      <c r="I189" s="218">
        <v>380000</v>
      </c>
      <c r="J189" s="219">
        <f t="shared" si="3"/>
        <v>1900000</v>
      </c>
      <c r="K189" s="207"/>
    </row>
    <row r="190" spans="1:11" ht="18" customHeight="1">
      <c r="A190" s="257">
        <v>181</v>
      </c>
      <c r="B190" s="206">
        <v>12</v>
      </c>
      <c r="C190" s="229" t="s">
        <v>34</v>
      </c>
      <c r="D190" s="211" t="s">
        <v>751</v>
      </c>
      <c r="E190" s="206" t="s">
        <v>608</v>
      </c>
      <c r="F190" s="307">
        <v>7.142857142857143</v>
      </c>
      <c r="G190" s="206" t="s">
        <v>24</v>
      </c>
      <c r="H190" s="213"/>
      <c r="I190" s="218">
        <v>380000</v>
      </c>
      <c r="J190" s="219">
        <f t="shared" si="3"/>
        <v>1900000</v>
      </c>
      <c r="K190" s="207"/>
    </row>
    <row r="191" spans="1:11" ht="18" customHeight="1">
      <c r="A191" s="257">
        <v>182</v>
      </c>
      <c r="B191" s="206">
        <v>13</v>
      </c>
      <c r="C191" s="229" t="s">
        <v>365</v>
      </c>
      <c r="D191" s="211" t="s">
        <v>37</v>
      </c>
      <c r="E191" s="206" t="s">
        <v>608</v>
      </c>
      <c r="F191" s="307">
        <v>7.095238095238095</v>
      </c>
      <c r="G191" s="206" t="s">
        <v>24</v>
      </c>
      <c r="H191" s="213"/>
      <c r="I191" s="218">
        <v>380000</v>
      </c>
      <c r="J191" s="219">
        <f t="shared" si="3"/>
        <v>1900000</v>
      </c>
      <c r="K191" s="207"/>
    </row>
    <row r="192" spans="1:11" ht="18" customHeight="1">
      <c r="A192" s="257">
        <v>183</v>
      </c>
      <c r="B192" s="206">
        <v>1</v>
      </c>
      <c r="C192" s="229" t="s">
        <v>256</v>
      </c>
      <c r="D192" s="211" t="s">
        <v>48</v>
      </c>
      <c r="E192" s="206" t="s">
        <v>444</v>
      </c>
      <c r="F192" s="307">
        <v>8.714285714285714</v>
      </c>
      <c r="G192" s="206" t="s">
        <v>24</v>
      </c>
      <c r="H192" s="213"/>
      <c r="I192" s="218">
        <v>430000</v>
      </c>
      <c r="J192" s="219">
        <f t="shared" si="3"/>
        <v>2150000</v>
      </c>
      <c r="K192" s="207"/>
    </row>
    <row r="193" spans="1:11" ht="18" customHeight="1">
      <c r="A193" s="257">
        <v>184</v>
      </c>
      <c r="B193" s="206">
        <v>2</v>
      </c>
      <c r="C193" s="229" t="s">
        <v>21</v>
      </c>
      <c r="D193" s="211" t="s">
        <v>317</v>
      </c>
      <c r="E193" s="206" t="s">
        <v>444</v>
      </c>
      <c r="F193" s="307">
        <v>8.19047619047619</v>
      </c>
      <c r="G193" s="206" t="s">
        <v>24</v>
      </c>
      <c r="H193" s="213"/>
      <c r="I193" s="218">
        <v>430000</v>
      </c>
      <c r="J193" s="219">
        <f t="shared" si="3"/>
        <v>2150000</v>
      </c>
      <c r="K193" s="207"/>
    </row>
    <row r="194" spans="1:11" ht="18" customHeight="1">
      <c r="A194" s="257">
        <v>185</v>
      </c>
      <c r="B194" s="206">
        <v>3</v>
      </c>
      <c r="C194" s="229" t="s">
        <v>21</v>
      </c>
      <c r="D194" s="211" t="s">
        <v>179</v>
      </c>
      <c r="E194" s="206" t="s">
        <v>444</v>
      </c>
      <c r="F194" s="307">
        <v>7.9523809523809526</v>
      </c>
      <c r="G194" s="206" t="s">
        <v>24</v>
      </c>
      <c r="H194" s="213"/>
      <c r="I194" s="218">
        <v>380000</v>
      </c>
      <c r="J194" s="219">
        <f t="shared" si="3"/>
        <v>1900000</v>
      </c>
      <c r="K194" s="207"/>
    </row>
    <row r="195" spans="1:11" ht="18" customHeight="1">
      <c r="A195" s="257">
        <v>186</v>
      </c>
      <c r="B195" s="206">
        <v>4</v>
      </c>
      <c r="C195" s="229" t="s">
        <v>34</v>
      </c>
      <c r="D195" s="211" t="s">
        <v>188</v>
      </c>
      <c r="E195" s="206" t="s">
        <v>444</v>
      </c>
      <c r="F195" s="307">
        <v>7.9523809523809526</v>
      </c>
      <c r="G195" s="206" t="s">
        <v>24</v>
      </c>
      <c r="H195" s="213"/>
      <c r="I195" s="218">
        <v>380000</v>
      </c>
      <c r="J195" s="219">
        <f t="shared" si="3"/>
        <v>1900000</v>
      </c>
      <c r="K195" s="207"/>
    </row>
    <row r="196" spans="1:11" ht="18" customHeight="1">
      <c r="A196" s="257">
        <v>187</v>
      </c>
      <c r="B196" s="206">
        <v>5</v>
      </c>
      <c r="C196" s="229" t="s">
        <v>76</v>
      </c>
      <c r="D196" s="211" t="s">
        <v>45</v>
      </c>
      <c r="E196" s="206" t="s">
        <v>444</v>
      </c>
      <c r="F196" s="307">
        <v>7.761904761904762</v>
      </c>
      <c r="G196" s="206" t="s">
        <v>24</v>
      </c>
      <c r="H196" s="213"/>
      <c r="I196" s="218">
        <v>380000</v>
      </c>
      <c r="J196" s="219">
        <f t="shared" si="3"/>
        <v>1900000</v>
      </c>
      <c r="K196" s="207"/>
    </row>
    <row r="197" spans="1:11" ht="18" customHeight="1">
      <c r="A197" s="257">
        <v>188</v>
      </c>
      <c r="B197" s="206">
        <v>6</v>
      </c>
      <c r="C197" s="229" t="s">
        <v>611</v>
      </c>
      <c r="D197" s="211" t="s">
        <v>49</v>
      </c>
      <c r="E197" s="206" t="s">
        <v>444</v>
      </c>
      <c r="F197" s="307">
        <v>7.761904761904762</v>
      </c>
      <c r="G197" s="206" t="s">
        <v>24</v>
      </c>
      <c r="H197" s="213"/>
      <c r="I197" s="218">
        <v>380000</v>
      </c>
      <c r="J197" s="219">
        <f t="shared" si="3"/>
        <v>1900000</v>
      </c>
      <c r="K197" s="207"/>
    </row>
    <row r="198" spans="1:11" ht="18" customHeight="1">
      <c r="A198" s="257">
        <v>189</v>
      </c>
      <c r="B198" s="206">
        <v>7</v>
      </c>
      <c r="C198" s="229" t="s">
        <v>242</v>
      </c>
      <c r="D198" s="211" t="s">
        <v>43</v>
      </c>
      <c r="E198" s="206" t="s">
        <v>444</v>
      </c>
      <c r="F198" s="307">
        <v>7.666666666666667</v>
      </c>
      <c r="G198" s="206" t="s">
        <v>24</v>
      </c>
      <c r="H198" s="213"/>
      <c r="I198" s="218">
        <v>380000</v>
      </c>
      <c r="J198" s="219">
        <f t="shared" si="3"/>
        <v>1900000</v>
      </c>
      <c r="K198" s="207"/>
    </row>
    <row r="199" spans="1:11" ht="18" customHeight="1">
      <c r="A199" s="257">
        <v>190</v>
      </c>
      <c r="B199" s="206">
        <v>8</v>
      </c>
      <c r="C199" s="229" t="s">
        <v>527</v>
      </c>
      <c r="D199" s="211" t="s">
        <v>364</v>
      </c>
      <c r="E199" s="206" t="s">
        <v>444</v>
      </c>
      <c r="F199" s="307">
        <v>7.666666666666667</v>
      </c>
      <c r="G199" s="206" t="s">
        <v>24</v>
      </c>
      <c r="H199" s="213"/>
      <c r="I199" s="218">
        <v>380000</v>
      </c>
      <c r="J199" s="219">
        <f t="shared" si="3"/>
        <v>1900000</v>
      </c>
      <c r="K199" s="207"/>
    </row>
    <row r="200" spans="1:11" ht="18" customHeight="1">
      <c r="A200" s="257">
        <v>191</v>
      </c>
      <c r="B200" s="206">
        <v>9</v>
      </c>
      <c r="C200" s="229" t="s">
        <v>141</v>
      </c>
      <c r="D200" s="211" t="s">
        <v>791</v>
      </c>
      <c r="E200" s="206" t="s">
        <v>444</v>
      </c>
      <c r="F200" s="307">
        <v>7.476190476190476</v>
      </c>
      <c r="G200" s="206" t="s">
        <v>24</v>
      </c>
      <c r="H200" s="213"/>
      <c r="I200" s="218">
        <v>380000</v>
      </c>
      <c r="J200" s="219">
        <f t="shared" si="3"/>
        <v>1900000</v>
      </c>
      <c r="K200" s="207"/>
    </row>
    <row r="201" spans="1:11" ht="18" customHeight="1">
      <c r="A201" s="257">
        <v>192</v>
      </c>
      <c r="B201" s="206">
        <v>10</v>
      </c>
      <c r="C201" s="229" t="s">
        <v>609</v>
      </c>
      <c r="D201" s="211" t="s">
        <v>129</v>
      </c>
      <c r="E201" s="206" t="s">
        <v>444</v>
      </c>
      <c r="F201" s="307">
        <v>7.428571428571429</v>
      </c>
      <c r="G201" s="206" t="s">
        <v>24</v>
      </c>
      <c r="H201" s="213"/>
      <c r="I201" s="218">
        <v>380000</v>
      </c>
      <c r="J201" s="219">
        <f t="shared" si="3"/>
        <v>1900000</v>
      </c>
      <c r="K201" s="207"/>
    </row>
    <row r="202" spans="1:11" ht="18" customHeight="1">
      <c r="A202" s="257">
        <v>193</v>
      </c>
      <c r="B202" s="206">
        <v>11</v>
      </c>
      <c r="C202" s="229" t="s">
        <v>234</v>
      </c>
      <c r="D202" s="211" t="s">
        <v>375</v>
      </c>
      <c r="E202" s="206" t="s">
        <v>444</v>
      </c>
      <c r="F202" s="307">
        <v>7.190476190476191</v>
      </c>
      <c r="G202" s="206" t="s">
        <v>24</v>
      </c>
      <c r="H202" s="213"/>
      <c r="I202" s="218">
        <v>380000</v>
      </c>
      <c r="J202" s="219">
        <f t="shared" si="3"/>
        <v>1900000</v>
      </c>
      <c r="K202" s="207"/>
    </row>
    <row r="203" spans="1:11" ht="18" customHeight="1">
      <c r="A203" s="257">
        <v>194</v>
      </c>
      <c r="B203" s="206">
        <v>12</v>
      </c>
      <c r="C203" s="229" t="s">
        <v>871</v>
      </c>
      <c r="D203" s="211" t="s">
        <v>45</v>
      </c>
      <c r="E203" s="206" t="s">
        <v>444</v>
      </c>
      <c r="F203" s="307">
        <v>7.142857142857143</v>
      </c>
      <c r="G203" s="206" t="s">
        <v>24</v>
      </c>
      <c r="H203" s="213"/>
      <c r="I203" s="218">
        <v>380000</v>
      </c>
      <c r="J203" s="219">
        <f t="shared" si="3"/>
        <v>1900000</v>
      </c>
      <c r="K203" s="207"/>
    </row>
    <row r="204" spans="1:11" ht="18" customHeight="1">
      <c r="A204" s="257">
        <v>195</v>
      </c>
      <c r="B204" s="206">
        <v>13</v>
      </c>
      <c r="C204" s="229" t="s">
        <v>130</v>
      </c>
      <c r="D204" s="211" t="s">
        <v>257</v>
      </c>
      <c r="E204" s="206" t="s">
        <v>444</v>
      </c>
      <c r="F204" s="307">
        <v>7.095238095238095</v>
      </c>
      <c r="G204" s="206" t="s">
        <v>24</v>
      </c>
      <c r="H204" s="213"/>
      <c r="I204" s="218">
        <v>380000</v>
      </c>
      <c r="J204" s="219">
        <f t="shared" si="3"/>
        <v>1900000</v>
      </c>
      <c r="K204" s="207"/>
    </row>
    <row r="205" spans="1:11" ht="18" customHeight="1">
      <c r="A205" s="257">
        <v>196</v>
      </c>
      <c r="B205" s="206">
        <v>14</v>
      </c>
      <c r="C205" s="229" t="s">
        <v>872</v>
      </c>
      <c r="D205" s="211" t="s">
        <v>250</v>
      </c>
      <c r="E205" s="206" t="s">
        <v>444</v>
      </c>
      <c r="F205" s="307">
        <v>7.095238095238095</v>
      </c>
      <c r="G205" s="206" t="s">
        <v>24</v>
      </c>
      <c r="H205" s="213"/>
      <c r="I205" s="218">
        <v>380000</v>
      </c>
      <c r="J205" s="219">
        <f t="shared" si="3"/>
        <v>1900000</v>
      </c>
      <c r="K205" s="207"/>
    </row>
    <row r="206" spans="1:11" ht="18" customHeight="1">
      <c r="A206" s="257">
        <v>197</v>
      </c>
      <c r="B206" s="206">
        <v>1</v>
      </c>
      <c r="C206" s="229" t="s">
        <v>794</v>
      </c>
      <c r="D206" s="211" t="s">
        <v>62</v>
      </c>
      <c r="E206" s="206" t="s">
        <v>159</v>
      </c>
      <c r="F206" s="307">
        <v>7.85</v>
      </c>
      <c r="G206" s="206" t="s">
        <v>24</v>
      </c>
      <c r="H206" s="213"/>
      <c r="I206" s="218">
        <v>320000</v>
      </c>
      <c r="J206" s="219">
        <f t="shared" si="3"/>
        <v>1600000</v>
      </c>
      <c r="K206" s="361" t="s">
        <v>801</v>
      </c>
    </row>
    <row r="207" spans="1:11" ht="18" customHeight="1">
      <c r="A207" s="257">
        <v>198</v>
      </c>
      <c r="B207" s="206">
        <v>1</v>
      </c>
      <c r="C207" s="229" t="s">
        <v>329</v>
      </c>
      <c r="D207" s="211" t="s">
        <v>84</v>
      </c>
      <c r="E207" s="206" t="s">
        <v>398</v>
      </c>
      <c r="F207" s="307">
        <v>8.851851851851851</v>
      </c>
      <c r="G207" s="206" t="s">
        <v>24</v>
      </c>
      <c r="H207" s="213"/>
      <c r="I207" s="218">
        <v>430000</v>
      </c>
      <c r="J207" s="219">
        <f t="shared" si="3"/>
        <v>2150000</v>
      </c>
      <c r="K207" s="207"/>
    </row>
    <row r="208" spans="1:11" ht="18" customHeight="1">
      <c r="A208" s="257">
        <v>199</v>
      </c>
      <c r="B208" s="206">
        <v>2</v>
      </c>
      <c r="C208" s="229" t="s">
        <v>757</v>
      </c>
      <c r="D208" s="211" t="s">
        <v>758</v>
      </c>
      <c r="E208" s="206" t="s">
        <v>398</v>
      </c>
      <c r="F208" s="307">
        <v>8.703703703703704</v>
      </c>
      <c r="G208" s="206" t="s">
        <v>24</v>
      </c>
      <c r="H208" s="213"/>
      <c r="I208" s="218">
        <v>430000</v>
      </c>
      <c r="J208" s="219">
        <f t="shared" si="3"/>
        <v>2150000</v>
      </c>
      <c r="K208" s="207"/>
    </row>
    <row r="209" spans="1:11" ht="18" customHeight="1">
      <c r="A209" s="257">
        <v>200</v>
      </c>
      <c r="B209" s="206">
        <v>3</v>
      </c>
      <c r="C209" s="229" t="s">
        <v>314</v>
      </c>
      <c r="D209" s="211" t="s">
        <v>95</v>
      </c>
      <c r="E209" s="206" t="s">
        <v>398</v>
      </c>
      <c r="F209" s="307">
        <v>8.444444444444445</v>
      </c>
      <c r="G209" s="206" t="s">
        <v>24</v>
      </c>
      <c r="H209" s="213"/>
      <c r="I209" s="218">
        <v>430000</v>
      </c>
      <c r="J209" s="219">
        <f t="shared" si="3"/>
        <v>2150000</v>
      </c>
      <c r="K209" s="207"/>
    </row>
    <row r="210" spans="1:11" ht="18" customHeight="1">
      <c r="A210" s="257">
        <v>201</v>
      </c>
      <c r="B210" s="206">
        <v>4</v>
      </c>
      <c r="C210" s="229" t="s">
        <v>116</v>
      </c>
      <c r="D210" s="211" t="s">
        <v>759</v>
      </c>
      <c r="E210" s="206" t="s">
        <v>398</v>
      </c>
      <c r="F210" s="307">
        <v>8.148148148148149</v>
      </c>
      <c r="G210" s="206" t="s">
        <v>24</v>
      </c>
      <c r="H210" s="213"/>
      <c r="I210" s="218">
        <v>430000</v>
      </c>
      <c r="J210" s="219">
        <f t="shared" si="3"/>
        <v>2150000</v>
      </c>
      <c r="K210" s="207"/>
    </row>
    <row r="211" spans="1:11" ht="18" customHeight="1">
      <c r="A211" s="257">
        <v>202</v>
      </c>
      <c r="B211" s="206">
        <v>5</v>
      </c>
      <c r="C211" s="229" t="s">
        <v>792</v>
      </c>
      <c r="D211" s="211" t="s">
        <v>249</v>
      </c>
      <c r="E211" s="206" t="s">
        <v>398</v>
      </c>
      <c r="F211" s="307">
        <v>7.777777777777778</v>
      </c>
      <c r="G211" s="206" t="s">
        <v>24</v>
      </c>
      <c r="H211" s="213"/>
      <c r="I211" s="218">
        <v>380000</v>
      </c>
      <c r="J211" s="219">
        <f t="shared" si="3"/>
        <v>1900000</v>
      </c>
      <c r="K211" s="207"/>
    </row>
    <row r="212" spans="1:11" ht="18" customHeight="1">
      <c r="A212" s="257">
        <v>203</v>
      </c>
      <c r="B212" s="206">
        <v>6</v>
      </c>
      <c r="C212" s="229" t="s">
        <v>762</v>
      </c>
      <c r="D212" s="211" t="s">
        <v>39</v>
      </c>
      <c r="E212" s="206" t="s">
        <v>398</v>
      </c>
      <c r="F212" s="307">
        <v>7.777777777777778</v>
      </c>
      <c r="G212" s="206" t="s">
        <v>24</v>
      </c>
      <c r="H212" s="213"/>
      <c r="I212" s="218">
        <v>380000</v>
      </c>
      <c r="J212" s="219">
        <f t="shared" si="3"/>
        <v>1900000</v>
      </c>
      <c r="K212" s="207"/>
    </row>
    <row r="213" spans="1:11" ht="18" customHeight="1">
      <c r="A213" s="257">
        <v>204</v>
      </c>
      <c r="B213" s="206">
        <v>7</v>
      </c>
      <c r="C213" s="229" t="s">
        <v>612</v>
      </c>
      <c r="D213" s="211" t="s">
        <v>226</v>
      </c>
      <c r="E213" s="206" t="s">
        <v>398</v>
      </c>
      <c r="F213" s="307">
        <v>7.777777777777778</v>
      </c>
      <c r="G213" s="206" t="s">
        <v>24</v>
      </c>
      <c r="H213" s="213"/>
      <c r="I213" s="218">
        <v>380000</v>
      </c>
      <c r="J213" s="219">
        <f t="shared" si="3"/>
        <v>1900000</v>
      </c>
      <c r="K213" s="207"/>
    </row>
    <row r="214" spans="1:11" ht="18" customHeight="1">
      <c r="A214" s="257">
        <v>205</v>
      </c>
      <c r="B214" s="206">
        <v>8</v>
      </c>
      <c r="C214" s="229" t="s">
        <v>788</v>
      </c>
      <c r="D214" s="211" t="s">
        <v>793</v>
      </c>
      <c r="E214" s="206" t="s">
        <v>398</v>
      </c>
      <c r="F214" s="307">
        <v>7.481481481481482</v>
      </c>
      <c r="G214" s="206" t="s">
        <v>24</v>
      </c>
      <c r="H214" s="213"/>
      <c r="I214" s="218">
        <v>380000</v>
      </c>
      <c r="J214" s="219">
        <f t="shared" si="3"/>
        <v>1900000</v>
      </c>
      <c r="K214" s="207"/>
    </row>
    <row r="215" spans="1:11" ht="18" customHeight="1">
      <c r="A215" s="257">
        <v>206</v>
      </c>
      <c r="B215" s="208">
        <v>9</v>
      </c>
      <c r="C215" s="324" t="s">
        <v>760</v>
      </c>
      <c r="D215" s="325" t="s">
        <v>761</v>
      </c>
      <c r="E215" s="208" t="s">
        <v>398</v>
      </c>
      <c r="F215" s="438">
        <v>7.37037037037037</v>
      </c>
      <c r="G215" s="208" t="s">
        <v>24</v>
      </c>
      <c r="H215" s="326"/>
      <c r="I215" s="327">
        <v>380000</v>
      </c>
      <c r="J215" s="328">
        <f t="shared" si="3"/>
        <v>1900000</v>
      </c>
      <c r="K215" s="209"/>
    </row>
    <row r="216" spans="1:13" ht="18" customHeight="1">
      <c r="A216" s="257">
        <v>207</v>
      </c>
      <c r="B216" s="206">
        <v>10</v>
      </c>
      <c r="C216" s="229" t="s">
        <v>873</v>
      </c>
      <c r="D216" s="211" t="s">
        <v>874</v>
      </c>
      <c r="E216" s="206" t="s">
        <v>398</v>
      </c>
      <c r="F216" s="307">
        <v>7.26</v>
      </c>
      <c r="G216" s="206" t="s">
        <v>24</v>
      </c>
      <c r="H216" s="213"/>
      <c r="I216" s="218">
        <v>380000</v>
      </c>
      <c r="J216" s="219">
        <f t="shared" si="3"/>
        <v>1900000</v>
      </c>
      <c r="K216" s="207"/>
      <c r="L216" s="441"/>
      <c r="M216" s="441"/>
    </row>
    <row r="217" spans="1:13" s="418" customFormat="1" ht="18" customHeight="1">
      <c r="A217" s="257">
        <v>208</v>
      </c>
      <c r="B217" s="419">
        <v>1</v>
      </c>
      <c r="C217" s="414" t="s">
        <v>703</v>
      </c>
      <c r="D217" s="415" t="s">
        <v>448</v>
      </c>
      <c r="E217" s="444" t="s">
        <v>848</v>
      </c>
      <c r="F217" s="416">
        <v>7.94</v>
      </c>
      <c r="G217" s="214" t="s">
        <v>24</v>
      </c>
      <c r="H217" s="417">
        <v>18</v>
      </c>
      <c r="I217" s="222">
        <v>150000</v>
      </c>
      <c r="J217" s="223">
        <f aca="true" t="shared" si="4" ref="J217:J258">I217*H217</f>
        <v>2700000</v>
      </c>
      <c r="K217" s="420"/>
      <c r="L217" s="421"/>
      <c r="M217" s="421"/>
    </row>
    <row r="218" spans="1:11" s="421" customFormat="1" ht="18" customHeight="1">
      <c r="A218" s="257">
        <v>209</v>
      </c>
      <c r="B218" s="419">
        <v>2</v>
      </c>
      <c r="C218" s="409" t="s">
        <v>698</v>
      </c>
      <c r="D218" s="410" t="s">
        <v>699</v>
      </c>
      <c r="E218" s="445" t="s">
        <v>848</v>
      </c>
      <c r="F218" s="412">
        <v>7.78</v>
      </c>
      <c r="G218" s="214" t="s">
        <v>24</v>
      </c>
      <c r="H218" s="411">
        <v>18</v>
      </c>
      <c r="I218" s="222">
        <v>150000</v>
      </c>
      <c r="J218" s="223">
        <f t="shared" si="4"/>
        <v>2700000</v>
      </c>
      <c r="K218" s="420"/>
    </row>
    <row r="219" spans="1:11" s="421" customFormat="1" ht="18" customHeight="1">
      <c r="A219" s="257">
        <v>210</v>
      </c>
      <c r="B219" s="419">
        <v>3</v>
      </c>
      <c r="C219" s="409" t="s">
        <v>700</v>
      </c>
      <c r="D219" s="410" t="s">
        <v>247</v>
      </c>
      <c r="E219" s="445" t="s">
        <v>848</v>
      </c>
      <c r="F219" s="412">
        <v>7.61</v>
      </c>
      <c r="G219" s="214" t="s">
        <v>24</v>
      </c>
      <c r="H219" s="411">
        <v>18</v>
      </c>
      <c r="I219" s="222">
        <v>150000</v>
      </c>
      <c r="J219" s="223">
        <f t="shared" si="4"/>
        <v>2700000</v>
      </c>
      <c r="K219" s="420"/>
    </row>
    <row r="220" spans="1:11" s="421" customFormat="1" ht="18" customHeight="1">
      <c r="A220" s="257">
        <v>211</v>
      </c>
      <c r="B220" s="419">
        <v>4</v>
      </c>
      <c r="C220" s="409" t="s">
        <v>442</v>
      </c>
      <c r="D220" s="410" t="s">
        <v>290</v>
      </c>
      <c r="E220" s="445" t="s">
        <v>848</v>
      </c>
      <c r="F220" s="412">
        <v>7.5</v>
      </c>
      <c r="G220" s="214" t="s">
        <v>24</v>
      </c>
      <c r="H220" s="411">
        <v>18</v>
      </c>
      <c r="I220" s="222">
        <v>150000</v>
      </c>
      <c r="J220" s="223">
        <f t="shared" si="4"/>
        <v>2700000</v>
      </c>
      <c r="K220" s="420"/>
    </row>
    <row r="221" spans="1:11" s="421" customFormat="1" ht="18" customHeight="1">
      <c r="A221" s="257">
        <v>212</v>
      </c>
      <c r="B221" s="419">
        <v>5</v>
      </c>
      <c r="C221" s="409" t="s">
        <v>703</v>
      </c>
      <c r="D221" s="410" t="s">
        <v>377</v>
      </c>
      <c r="E221" s="445" t="s">
        <v>848</v>
      </c>
      <c r="F221" s="412">
        <v>7.22</v>
      </c>
      <c r="G221" s="214" t="s">
        <v>24</v>
      </c>
      <c r="H221" s="411">
        <v>18</v>
      </c>
      <c r="I221" s="222">
        <v>150000</v>
      </c>
      <c r="J221" s="223">
        <f t="shared" si="4"/>
        <v>2700000</v>
      </c>
      <c r="K221" s="420"/>
    </row>
    <row r="222" spans="1:11" s="421" customFormat="1" ht="18" customHeight="1">
      <c r="A222" s="257">
        <v>213</v>
      </c>
      <c r="B222" s="419">
        <v>6</v>
      </c>
      <c r="C222" s="409" t="s">
        <v>849</v>
      </c>
      <c r="D222" s="410" t="s">
        <v>211</v>
      </c>
      <c r="E222" s="445" t="s">
        <v>848</v>
      </c>
      <c r="F222" s="412">
        <v>7.17</v>
      </c>
      <c r="G222" s="214" t="s">
        <v>24</v>
      </c>
      <c r="H222" s="411">
        <v>18</v>
      </c>
      <c r="I222" s="222">
        <v>150000</v>
      </c>
      <c r="J222" s="223">
        <f t="shared" si="4"/>
        <v>2700000</v>
      </c>
      <c r="K222" s="420"/>
    </row>
    <row r="223" spans="1:11" s="421" customFormat="1" ht="18" customHeight="1">
      <c r="A223" s="257">
        <v>214</v>
      </c>
      <c r="B223" s="419">
        <v>1</v>
      </c>
      <c r="C223" s="409" t="s">
        <v>700</v>
      </c>
      <c r="D223" s="410" t="s">
        <v>41</v>
      </c>
      <c r="E223" s="445" t="s">
        <v>850</v>
      </c>
      <c r="F223" s="412">
        <v>7.89</v>
      </c>
      <c r="G223" s="214" t="s">
        <v>24</v>
      </c>
      <c r="H223" s="411">
        <v>18</v>
      </c>
      <c r="I223" s="222">
        <v>150000</v>
      </c>
      <c r="J223" s="223">
        <f t="shared" si="4"/>
        <v>2700000</v>
      </c>
      <c r="K223" s="420"/>
    </row>
    <row r="224" spans="1:11" s="421" customFormat="1" ht="18" customHeight="1">
      <c r="A224" s="257">
        <v>215</v>
      </c>
      <c r="B224" s="419">
        <v>2</v>
      </c>
      <c r="C224" s="409" t="s">
        <v>702</v>
      </c>
      <c r="D224" s="410" t="s">
        <v>41</v>
      </c>
      <c r="E224" s="445" t="s">
        <v>850</v>
      </c>
      <c r="F224" s="412">
        <v>7.44</v>
      </c>
      <c r="G224" s="214" t="s">
        <v>24</v>
      </c>
      <c r="H224" s="411">
        <v>18</v>
      </c>
      <c r="I224" s="222">
        <v>150000</v>
      </c>
      <c r="J224" s="223">
        <f t="shared" si="4"/>
        <v>2700000</v>
      </c>
      <c r="K224" s="420"/>
    </row>
    <row r="225" spans="1:11" s="421" customFormat="1" ht="18" customHeight="1">
      <c r="A225" s="257">
        <v>216</v>
      </c>
      <c r="B225" s="419">
        <v>3</v>
      </c>
      <c r="C225" s="409" t="s">
        <v>745</v>
      </c>
      <c r="D225" s="410" t="s">
        <v>851</v>
      </c>
      <c r="E225" s="445" t="s">
        <v>850</v>
      </c>
      <c r="F225" s="412">
        <v>7.28</v>
      </c>
      <c r="G225" s="214" t="s">
        <v>24</v>
      </c>
      <c r="H225" s="411">
        <v>18</v>
      </c>
      <c r="I225" s="222">
        <v>150000</v>
      </c>
      <c r="J225" s="223">
        <f t="shared" si="4"/>
        <v>2700000</v>
      </c>
      <c r="K225" s="420"/>
    </row>
    <row r="226" spans="1:11" s="421" customFormat="1" ht="18" customHeight="1">
      <c r="A226" s="257">
        <v>217</v>
      </c>
      <c r="B226" s="419">
        <v>4</v>
      </c>
      <c r="C226" s="409" t="s">
        <v>702</v>
      </c>
      <c r="D226" s="410" t="s">
        <v>485</v>
      </c>
      <c r="E226" s="445" t="s">
        <v>850</v>
      </c>
      <c r="F226" s="412">
        <v>7.22</v>
      </c>
      <c r="G226" s="214" t="s">
        <v>24</v>
      </c>
      <c r="H226" s="411">
        <v>18</v>
      </c>
      <c r="I226" s="222">
        <v>150000</v>
      </c>
      <c r="J226" s="223">
        <f t="shared" si="4"/>
        <v>2700000</v>
      </c>
      <c r="K226" s="420"/>
    </row>
    <row r="227" spans="1:11" s="421" customFormat="1" ht="18" customHeight="1">
      <c r="A227" s="257">
        <v>218</v>
      </c>
      <c r="B227" s="419">
        <v>1</v>
      </c>
      <c r="C227" s="409" t="s">
        <v>710</v>
      </c>
      <c r="D227" s="410" t="s">
        <v>632</v>
      </c>
      <c r="E227" s="445" t="s">
        <v>852</v>
      </c>
      <c r="F227" s="412">
        <v>8.89</v>
      </c>
      <c r="G227" s="214" t="s">
        <v>24</v>
      </c>
      <c r="H227" s="411">
        <v>18</v>
      </c>
      <c r="I227" s="222">
        <v>150000</v>
      </c>
      <c r="J227" s="223">
        <f>I227*H227+250000</f>
        <v>2950000</v>
      </c>
      <c r="K227" s="420"/>
    </row>
    <row r="228" spans="1:11" s="421" customFormat="1" ht="18" customHeight="1">
      <c r="A228" s="257">
        <v>219</v>
      </c>
      <c r="B228" s="419">
        <v>2</v>
      </c>
      <c r="C228" s="409" t="s">
        <v>636</v>
      </c>
      <c r="D228" s="410" t="s">
        <v>385</v>
      </c>
      <c r="E228" s="445" t="s">
        <v>852</v>
      </c>
      <c r="F228" s="412">
        <v>8.06</v>
      </c>
      <c r="G228" s="214" t="s">
        <v>24</v>
      </c>
      <c r="H228" s="411">
        <v>18</v>
      </c>
      <c r="I228" s="222">
        <v>150000</v>
      </c>
      <c r="J228" s="223">
        <f>I228*H228+250000</f>
        <v>2950000</v>
      </c>
      <c r="K228" s="420"/>
    </row>
    <row r="229" spans="1:11" s="421" customFormat="1" ht="18" customHeight="1">
      <c r="A229" s="257">
        <v>220</v>
      </c>
      <c r="B229" s="419">
        <v>3</v>
      </c>
      <c r="C229" s="409" t="s">
        <v>707</v>
      </c>
      <c r="D229" s="410" t="s">
        <v>569</v>
      </c>
      <c r="E229" s="445" t="s">
        <v>852</v>
      </c>
      <c r="F229" s="412">
        <v>7.94</v>
      </c>
      <c r="G229" s="214" t="s">
        <v>24</v>
      </c>
      <c r="H229" s="411">
        <v>18</v>
      </c>
      <c r="I229" s="222">
        <v>150000</v>
      </c>
      <c r="J229" s="223">
        <f t="shared" si="4"/>
        <v>2700000</v>
      </c>
      <c r="K229" s="420"/>
    </row>
    <row r="230" spans="1:11" s="421" customFormat="1" ht="18" customHeight="1">
      <c r="A230" s="257">
        <v>221</v>
      </c>
      <c r="B230" s="419">
        <v>4</v>
      </c>
      <c r="C230" s="409" t="s">
        <v>708</v>
      </c>
      <c r="D230" s="410" t="s">
        <v>301</v>
      </c>
      <c r="E230" s="445" t="s">
        <v>852</v>
      </c>
      <c r="F230" s="412">
        <v>7.94</v>
      </c>
      <c r="G230" s="214" t="s">
        <v>24</v>
      </c>
      <c r="H230" s="411">
        <v>18</v>
      </c>
      <c r="I230" s="222">
        <v>150000</v>
      </c>
      <c r="J230" s="223">
        <f t="shared" si="4"/>
        <v>2700000</v>
      </c>
      <c r="K230" s="420"/>
    </row>
    <row r="231" spans="1:11" s="421" customFormat="1" ht="18" customHeight="1">
      <c r="A231" s="257">
        <v>222</v>
      </c>
      <c r="B231" s="419">
        <v>5</v>
      </c>
      <c r="C231" s="409" t="s">
        <v>838</v>
      </c>
      <c r="D231" s="410" t="s">
        <v>290</v>
      </c>
      <c r="E231" s="445" t="s">
        <v>852</v>
      </c>
      <c r="F231" s="412">
        <v>7.94</v>
      </c>
      <c r="G231" s="214" t="s">
        <v>24</v>
      </c>
      <c r="H231" s="411">
        <v>18</v>
      </c>
      <c r="I231" s="222">
        <v>150000</v>
      </c>
      <c r="J231" s="223">
        <f t="shared" si="4"/>
        <v>2700000</v>
      </c>
      <c r="K231" s="420"/>
    </row>
    <row r="232" spans="1:11" s="421" customFormat="1" ht="18" customHeight="1">
      <c r="A232" s="257">
        <v>223</v>
      </c>
      <c r="B232" s="419">
        <v>6</v>
      </c>
      <c r="C232" s="409" t="s">
        <v>715</v>
      </c>
      <c r="D232" s="410" t="s">
        <v>379</v>
      </c>
      <c r="E232" s="445" t="s">
        <v>852</v>
      </c>
      <c r="F232" s="412">
        <v>7.94</v>
      </c>
      <c r="G232" s="214" t="s">
        <v>24</v>
      </c>
      <c r="H232" s="411">
        <v>18</v>
      </c>
      <c r="I232" s="222">
        <v>150000</v>
      </c>
      <c r="J232" s="223">
        <f t="shared" si="4"/>
        <v>2700000</v>
      </c>
      <c r="K232" s="420"/>
    </row>
    <row r="233" spans="1:11" s="421" customFormat="1" ht="18" customHeight="1">
      <c r="A233" s="257">
        <v>224</v>
      </c>
      <c r="B233" s="419">
        <v>7</v>
      </c>
      <c r="C233" s="409" t="s">
        <v>709</v>
      </c>
      <c r="D233" s="410" t="s">
        <v>382</v>
      </c>
      <c r="E233" s="445" t="s">
        <v>852</v>
      </c>
      <c r="F233" s="412">
        <v>7.83</v>
      </c>
      <c r="G233" s="214" t="s">
        <v>24</v>
      </c>
      <c r="H233" s="411">
        <v>18</v>
      </c>
      <c r="I233" s="222">
        <v>150000</v>
      </c>
      <c r="J233" s="223">
        <f t="shared" si="4"/>
        <v>2700000</v>
      </c>
      <c r="K233" s="420"/>
    </row>
    <row r="234" spans="1:11" s="421" customFormat="1" ht="18" customHeight="1">
      <c r="A234" s="257">
        <v>225</v>
      </c>
      <c r="B234" s="419">
        <v>8</v>
      </c>
      <c r="C234" s="409" t="s">
        <v>643</v>
      </c>
      <c r="D234" s="410" t="s">
        <v>438</v>
      </c>
      <c r="E234" s="445" t="s">
        <v>852</v>
      </c>
      <c r="F234" s="412">
        <v>7.5</v>
      </c>
      <c r="G234" s="214" t="s">
        <v>24</v>
      </c>
      <c r="H234" s="411">
        <v>18</v>
      </c>
      <c r="I234" s="222">
        <v>150000</v>
      </c>
      <c r="J234" s="223">
        <f t="shared" si="4"/>
        <v>2700000</v>
      </c>
      <c r="K234" s="420"/>
    </row>
    <row r="235" spans="1:11" s="421" customFormat="1" ht="18" customHeight="1">
      <c r="A235" s="257">
        <v>226</v>
      </c>
      <c r="B235" s="419">
        <v>9</v>
      </c>
      <c r="C235" s="409" t="s">
        <v>700</v>
      </c>
      <c r="D235" s="410" t="s">
        <v>310</v>
      </c>
      <c r="E235" s="445" t="s">
        <v>852</v>
      </c>
      <c r="F235" s="412">
        <v>7.5</v>
      </c>
      <c r="G235" s="214" t="s">
        <v>24</v>
      </c>
      <c r="H235" s="411">
        <v>18</v>
      </c>
      <c r="I235" s="222">
        <v>150000</v>
      </c>
      <c r="J235" s="223">
        <f t="shared" si="4"/>
        <v>2700000</v>
      </c>
      <c r="K235" s="420"/>
    </row>
    <row r="236" spans="1:11" s="421" customFormat="1" ht="18" customHeight="1">
      <c r="A236" s="257">
        <v>227</v>
      </c>
      <c r="B236" s="419">
        <v>10</v>
      </c>
      <c r="C236" s="409" t="s">
        <v>713</v>
      </c>
      <c r="D236" s="410" t="s">
        <v>43</v>
      </c>
      <c r="E236" s="445" t="s">
        <v>852</v>
      </c>
      <c r="F236" s="412">
        <v>7.44</v>
      </c>
      <c r="G236" s="214" t="s">
        <v>24</v>
      </c>
      <c r="H236" s="411">
        <v>18</v>
      </c>
      <c r="I236" s="222">
        <v>150000</v>
      </c>
      <c r="J236" s="223">
        <f t="shared" si="4"/>
        <v>2700000</v>
      </c>
      <c r="K236" s="420"/>
    </row>
    <row r="237" spans="1:11" s="421" customFormat="1" ht="18" customHeight="1">
      <c r="A237" s="257">
        <v>228</v>
      </c>
      <c r="B237" s="419">
        <v>11</v>
      </c>
      <c r="C237" s="409" t="s">
        <v>712</v>
      </c>
      <c r="D237" s="410" t="s">
        <v>310</v>
      </c>
      <c r="E237" s="445" t="s">
        <v>852</v>
      </c>
      <c r="F237" s="412">
        <v>7.33</v>
      </c>
      <c r="G237" s="214" t="s">
        <v>24</v>
      </c>
      <c r="H237" s="411">
        <v>18</v>
      </c>
      <c r="I237" s="222">
        <v>150000</v>
      </c>
      <c r="J237" s="223">
        <f t="shared" si="4"/>
        <v>2700000</v>
      </c>
      <c r="K237" s="420"/>
    </row>
    <row r="238" spans="1:11" s="421" customFormat="1" ht="18" customHeight="1">
      <c r="A238" s="257">
        <v>229</v>
      </c>
      <c r="B238" s="419">
        <v>12</v>
      </c>
      <c r="C238" s="409" t="s">
        <v>702</v>
      </c>
      <c r="D238" s="410" t="s">
        <v>41</v>
      </c>
      <c r="E238" s="445" t="s">
        <v>852</v>
      </c>
      <c r="F238" s="412">
        <v>7.33</v>
      </c>
      <c r="G238" s="214" t="s">
        <v>24</v>
      </c>
      <c r="H238" s="411">
        <v>18</v>
      </c>
      <c r="I238" s="222">
        <v>150000</v>
      </c>
      <c r="J238" s="223">
        <f t="shared" si="4"/>
        <v>2700000</v>
      </c>
      <c r="K238" s="420"/>
    </row>
    <row r="239" spans="1:11" s="421" customFormat="1" ht="18" customHeight="1">
      <c r="A239" s="257">
        <v>230</v>
      </c>
      <c r="B239" s="419">
        <v>13</v>
      </c>
      <c r="C239" s="409" t="s">
        <v>853</v>
      </c>
      <c r="D239" s="410" t="s">
        <v>382</v>
      </c>
      <c r="E239" s="445" t="s">
        <v>852</v>
      </c>
      <c r="F239" s="412">
        <v>7.17</v>
      </c>
      <c r="G239" s="214" t="s">
        <v>24</v>
      </c>
      <c r="H239" s="411">
        <v>18</v>
      </c>
      <c r="I239" s="222">
        <v>150000</v>
      </c>
      <c r="J239" s="223">
        <f t="shared" si="4"/>
        <v>2700000</v>
      </c>
      <c r="K239" s="420"/>
    </row>
    <row r="240" spans="1:11" s="421" customFormat="1" ht="18" customHeight="1">
      <c r="A240" s="257">
        <v>231</v>
      </c>
      <c r="B240" s="419">
        <v>14</v>
      </c>
      <c r="C240" s="409" t="s">
        <v>707</v>
      </c>
      <c r="D240" s="410" t="s">
        <v>407</v>
      </c>
      <c r="E240" s="445" t="s">
        <v>852</v>
      </c>
      <c r="F240" s="412">
        <v>7.17</v>
      </c>
      <c r="G240" s="214" t="s">
        <v>24</v>
      </c>
      <c r="H240" s="411">
        <v>18</v>
      </c>
      <c r="I240" s="222">
        <v>150000</v>
      </c>
      <c r="J240" s="223">
        <f t="shared" si="4"/>
        <v>2700000</v>
      </c>
      <c r="K240" s="420"/>
    </row>
    <row r="241" spans="1:11" s="421" customFormat="1" ht="18" customHeight="1">
      <c r="A241" s="257">
        <v>232</v>
      </c>
      <c r="B241" s="419">
        <v>1</v>
      </c>
      <c r="C241" s="409" t="s">
        <v>722</v>
      </c>
      <c r="D241" s="410" t="s">
        <v>41</v>
      </c>
      <c r="E241" s="445" t="s">
        <v>854</v>
      </c>
      <c r="F241" s="412">
        <v>8.11</v>
      </c>
      <c r="G241" s="214" t="s">
        <v>24</v>
      </c>
      <c r="H241" s="411">
        <v>18</v>
      </c>
      <c r="I241" s="222">
        <v>150000</v>
      </c>
      <c r="J241" s="223">
        <f>I241*H241+250000</f>
        <v>2950000</v>
      </c>
      <c r="K241" s="420"/>
    </row>
    <row r="242" spans="1:11" s="421" customFormat="1" ht="18" customHeight="1">
      <c r="A242" s="257">
        <v>233</v>
      </c>
      <c r="B242" s="419">
        <v>2</v>
      </c>
      <c r="C242" s="409" t="s">
        <v>647</v>
      </c>
      <c r="D242" s="410" t="s">
        <v>438</v>
      </c>
      <c r="E242" s="445" t="s">
        <v>854</v>
      </c>
      <c r="F242" s="412">
        <v>8</v>
      </c>
      <c r="G242" s="214" t="s">
        <v>24</v>
      </c>
      <c r="H242" s="411">
        <v>18</v>
      </c>
      <c r="I242" s="222">
        <v>150000</v>
      </c>
      <c r="J242" s="223">
        <f>I242*H242+250000</f>
        <v>2950000</v>
      </c>
      <c r="K242" s="420"/>
    </row>
    <row r="243" spans="1:11" s="421" customFormat="1" ht="18" customHeight="1">
      <c r="A243" s="257">
        <v>234</v>
      </c>
      <c r="B243" s="419">
        <v>3</v>
      </c>
      <c r="C243" s="409" t="s">
        <v>717</v>
      </c>
      <c r="D243" s="410" t="s">
        <v>290</v>
      </c>
      <c r="E243" s="445" t="s">
        <v>854</v>
      </c>
      <c r="F243" s="412">
        <v>7.89</v>
      </c>
      <c r="G243" s="214" t="s">
        <v>24</v>
      </c>
      <c r="H243" s="411">
        <v>18</v>
      </c>
      <c r="I243" s="222">
        <v>150000</v>
      </c>
      <c r="J243" s="223">
        <f t="shared" si="4"/>
        <v>2700000</v>
      </c>
      <c r="K243" s="420"/>
    </row>
    <row r="244" spans="1:11" s="421" customFormat="1" ht="18" customHeight="1">
      <c r="A244" s="257">
        <v>235</v>
      </c>
      <c r="B244" s="419">
        <v>4</v>
      </c>
      <c r="C244" s="409" t="s">
        <v>643</v>
      </c>
      <c r="D244" s="410" t="s">
        <v>410</v>
      </c>
      <c r="E244" s="445" t="s">
        <v>854</v>
      </c>
      <c r="F244" s="412">
        <v>7.67</v>
      </c>
      <c r="G244" s="214" t="s">
        <v>24</v>
      </c>
      <c r="H244" s="411">
        <v>18</v>
      </c>
      <c r="I244" s="222">
        <v>150000</v>
      </c>
      <c r="J244" s="223">
        <f t="shared" si="4"/>
        <v>2700000</v>
      </c>
      <c r="K244" s="420"/>
    </row>
    <row r="245" spans="1:11" s="421" customFormat="1" ht="18" customHeight="1">
      <c r="A245" s="257">
        <v>236</v>
      </c>
      <c r="B245" s="419">
        <v>5</v>
      </c>
      <c r="C245" s="409" t="s">
        <v>838</v>
      </c>
      <c r="D245" s="410" t="s">
        <v>767</v>
      </c>
      <c r="E245" s="445" t="s">
        <v>854</v>
      </c>
      <c r="F245" s="412">
        <v>7.61</v>
      </c>
      <c r="G245" s="214" t="s">
        <v>24</v>
      </c>
      <c r="H245" s="411">
        <v>18</v>
      </c>
      <c r="I245" s="222">
        <v>150000</v>
      </c>
      <c r="J245" s="223">
        <f t="shared" si="4"/>
        <v>2700000</v>
      </c>
      <c r="K245" s="420"/>
    </row>
    <row r="246" spans="1:11" s="421" customFormat="1" ht="18" customHeight="1">
      <c r="A246" s="257">
        <v>237</v>
      </c>
      <c r="B246" s="419">
        <v>6</v>
      </c>
      <c r="C246" s="409" t="s">
        <v>721</v>
      </c>
      <c r="D246" s="410" t="s">
        <v>218</v>
      </c>
      <c r="E246" s="445" t="s">
        <v>854</v>
      </c>
      <c r="F246" s="412">
        <v>7.61</v>
      </c>
      <c r="G246" s="214" t="s">
        <v>24</v>
      </c>
      <c r="H246" s="411">
        <v>18</v>
      </c>
      <c r="I246" s="222">
        <v>150000</v>
      </c>
      <c r="J246" s="223">
        <f t="shared" si="4"/>
        <v>2700000</v>
      </c>
      <c r="K246" s="420"/>
    </row>
    <row r="247" spans="1:11" s="421" customFormat="1" ht="18" customHeight="1">
      <c r="A247" s="257">
        <v>238</v>
      </c>
      <c r="B247" s="419">
        <v>7</v>
      </c>
      <c r="C247" s="409" t="s">
        <v>707</v>
      </c>
      <c r="D247" s="410" t="s">
        <v>247</v>
      </c>
      <c r="E247" s="445" t="s">
        <v>854</v>
      </c>
      <c r="F247" s="412">
        <v>7.44</v>
      </c>
      <c r="G247" s="214" t="s">
        <v>24</v>
      </c>
      <c r="H247" s="411">
        <v>18</v>
      </c>
      <c r="I247" s="222">
        <v>150000</v>
      </c>
      <c r="J247" s="223">
        <f t="shared" si="4"/>
        <v>2700000</v>
      </c>
      <c r="K247" s="420"/>
    </row>
    <row r="248" spans="1:11" s="421" customFormat="1" ht="18" customHeight="1">
      <c r="A248" s="257">
        <v>239</v>
      </c>
      <c r="B248" s="419">
        <v>8</v>
      </c>
      <c r="C248" s="409" t="s">
        <v>700</v>
      </c>
      <c r="D248" s="410" t="s">
        <v>218</v>
      </c>
      <c r="E248" s="445" t="s">
        <v>854</v>
      </c>
      <c r="F248" s="412">
        <v>7.28</v>
      </c>
      <c r="G248" s="214" t="s">
        <v>24</v>
      </c>
      <c r="H248" s="411">
        <v>18</v>
      </c>
      <c r="I248" s="222">
        <v>150000</v>
      </c>
      <c r="J248" s="223">
        <f t="shared" si="4"/>
        <v>2700000</v>
      </c>
      <c r="K248" s="420"/>
    </row>
    <row r="249" spans="1:11" s="421" customFormat="1" ht="18" customHeight="1">
      <c r="A249" s="257">
        <v>240</v>
      </c>
      <c r="B249" s="419">
        <v>9</v>
      </c>
      <c r="C249" s="409" t="s">
        <v>855</v>
      </c>
      <c r="D249" s="410" t="s">
        <v>211</v>
      </c>
      <c r="E249" s="445" t="s">
        <v>854</v>
      </c>
      <c r="F249" s="412">
        <v>7.22</v>
      </c>
      <c r="G249" s="214" t="s">
        <v>24</v>
      </c>
      <c r="H249" s="411">
        <v>18</v>
      </c>
      <c r="I249" s="222">
        <v>150000</v>
      </c>
      <c r="J249" s="223">
        <f t="shared" si="4"/>
        <v>2700000</v>
      </c>
      <c r="K249" s="420"/>
    </row>
    <row r="250" spans="1:11" s="421" customFormat="1" ht="18" customHeight="1">
      <c r="A250" s="257">
        <v>241</v>
      </c>
      <c r="B250" s="419">
        <v>10</v>
      </c>
      <c r="C250" s="409" t="s">
        <v>856</v>
      </c>
      <c r="D250" s="410" t="s">
        <v>215</v>
      </c>
      <c r="E250" s="445" t="s">
        <v>854</v>
      </c>
      <c r="F250" s="412">
        <v>7.22</v>
      </c>
      <c r="G250" s="214" t="s">
        <v>24</v>
      </c>
      <c r="H250" s="411">
        <v>18</v>
      </c>
      <c r="I250" s="222">
        <v>150000</v>
      </c>
      <c r="J250" s="223">
        <f t="shared" si="4"/>
        <v>2700000</v>
      </c>
      <c r="K250" s="420"/>
    </row>
    <row r="251" spans="1:11" s="421" customFormat="1" ht="18" customHeight="1">
      <c r="A251" s="257">
        <v>242</v>
      </c>
      <c r="B251" s="419">
        <v>11</v>
      </c>
      <c r="C251" s="409" t="s">
        <v>707</v>
      </c>
      <c r="D251" s="410" t="s">
        <v>247</v>
      </c>
      <c r="E251" s="445" t="s">
        <v>854</v>
      </c>
      <c r="F251" s="412">
        <v>7.22</v>
      </c>
      <c r="G251" s="214" t="s">
        <v>24</v>
      </c>
      <c r="H251" s="411">
        <v>18</v>
      </c>
      <c r="I251" s="222">
        <v>150000</v>
      </c>
      <c r="J251" s="223">
        <f t="shared" si="4"/>
        <v>2700000</v>
      </c>
      <c r="K251" s="420"/>
    </row>
    <row r="252" spans="1:11" s="421" customFormat="1" ht="18" customHeight="1">
      <c r="A252" s="257">
        <v>243</v>
      </c>
      <c r="B252" s="419">
        <v>1</v>
      </c>
      <c r="C252" s="409" t="s">
        <v>507</v>
      </c>
      <c r="D252" s="410" t="s">
        <v>213</v>
      </c>
      <c r="E252" s="445" t="s">
        <v>857</v>
      </c>
      <c r="F252" s="412">
        <v>8.17</v>
      </c>
      <c r="G252" s="214" t="s">
        <v>24</v>
      </c>
      <c r="H252" s="411">
        <v>18</v>
      </c>
      <c r="I252" s="222">
        <v>150000</v>
      </c>
      <c r="J252" s="223">
        <f>I252*H252+250000</f>
        <v>2950000</v>
      </c>
      <c r="K252" s="420"/>
    </row>
    <row r="253" spans="1:11" s="421" customFormat="1" ht="18" customHeight="1">
      <c r="A253" s="257">
        <v>244</v>
      </c>
      <c r="B253" s="419">
        <v>2</v>
      </c>
      <c r="C253" s="409" t="s">
        <v>858</v>
      </c>
      <c r="D253" s="410" t="s">
        <v>506</v>
      </c>
      <c r="E253" s="445" t="s">
        <v>857</v>
      </c>
      <c r="F253" s="412">
        <v>7.5</v>
      </c>
      <c r="G253" s="214" t="s">
        <v>24</v>
      </c>
      <c r="H253" s="411">
        <v>18</v>
      </c>
      <c r="I253" s="222">
        <v>150000</v>
      </c>
      <c r="J253" s="223">
        <f t="shared" si="4"/>
        <v>2700000</v>
      </c>
      <c r="K253" s="420"/>
    </row>
    <row r="254" spans="1:11" s="421" customFormat="1" ht="18" customHeight="1">
      <c r="A254" s="257">
        <v>245</v>
      </c>
      <c r="B254" s="419">
        <v>3</v>
      </c>
      <c r="C254" s="409" t="s">
        <v>725</v>
      </c>
      <c r="D254" s="410" t="s">
        <v>213</v>
      </c>
      <c r="E254" s="445" t="s">
        <v>857</v>
      </c>
      <c r="F254" s="412">
        <v>7.44</v>
      </c>
      <c r="G254" s="214" t="s">
        <v>24</v>
      </c>
      <c r="H254" s="411">
        <v>18</v>
      </c>
      <c r="I254" s="222">
        <v>150000</v>
      </c>
      <c r="J254" s="223">
        <f t="shared" si="4"/>
        <v>2700000</v>
      </c>
      <c r="K254" s="420"/>
    </row>
    <row r="255" spans="1:11" s="421" customFormat="1" ht="18" customHeight="1">
      <c r="A255" s="257">
        <v>246</v>
      </c>
      <c r="B255" s="419">
        <v>4</v>
      </c>
      <c r="C255" s="409" t="s">
        <v>834</v>
      </c>
      <c r="D255" s="410" t="s">
        <v>37</v>
      </c>
      <c r="E255" s="445" t="s">
        <v>857</v>
      </c>
      <c r="F255" s="412">
        <v>7.39</v>
      </c>
      <c r="G255" s="214" t="s">
        <v>24</v>
      </c>
      <c r="H255" s="411">
        <v>18</v>
      </c>
      <c r="I255" s="222">
        <v>150000</v>
      </c>
      <c r="J255" s="223">
        <f t="shared" si="4"/>
        <v>2700000</v>
      </c>
      <c r="K255" s="420"/>
    </row>
    <row r="256" spans="1:11" s="421" customFormat="1" ht="18" customHeight="1">
      <c r="A256" s="257">
        <v>247</v>
      </c>
      <c r="B256" s="419">
        <v>5</v>
      </c>
      <c r="C256" s="409" t="s">
        <v>859</v>
      </c>
      <c r="D256" s="410" t="s">
        <v>389</v>
      </c>
      <c r="E256" s="445" t="s">
        <v>857</v>
      </c>
      <c r="F256" s="412">
        <v>7.39</v>
      </c>
      <c r="G256" s="214" t="s">
        <v>24</v>
      </c>
      <c r="H256" s="411">
        <v>18</v>
      </c>
      <c r="I256" s="222">
        <v>150000</v>
      </c>
      <c r="J256" s="223">
        <f t="shared" si="4"/>
        <v>2700000</v>
      </c>
      <c r="K256" s="420"/>
    </row>
    <row r="257" spans="1:11" s="421" customFormat="1" ht="18" customHeight="1">
      <c r="A257" s="257">
        <v>248</v>
      </c>
      <c r="B257" s="419">
        <v>6</v>
      </c>
      <c r="C257" s="409" t="s">
        <v>707</v>
      </c>
      <c r="D257" s="410" t="s">
        <v>382</v>
      </c>
      <c r="E257" s="445" t="s">
        <v>857</v>
      </c>
      <c r="F257" s="412">
        <v>7.39</v>
      </c>
      <c r="G257" s="214" t="s">
        <v>24</v>
      </c>
      <c r="H257" s="411">
        <v>18</v>
      </c>
      <c r="I257" s="222">
        <v>150000</v>
      </c>
      <c r="J257" s="223">
        <f t="shared" si="4"/>
        <v>2700000</v>
      </c>
      <c r="K257" s="420"/>
    </row>
    <row r="258" spans="1:11" s="421" customFormat="1" ht="18" customHeight="1">
      <c r="A258" s="257">
        <v>249</v>
      </c>
      <c r="B258" s="419">
        <v>7</v>
      </c>
      <c r="C258" s="409" t="s">
        <v>707</v>
      </c>
      <c r="D258" s="410" t="s">
        <v>728</v>
      </c>
      <c r="E258" s="445" t="s">
        <v>857</v>
      </c>
      <c r="F258" s="412">
        <v>7.28</v>
      </c>
      <c r="G258" s="214" t="s">
        <v>24</v>
      </c>
      <c r="H258" s="411">
        <v>18</v>
      </c>
      <c r="I258" s="222">
        <v>150000</v>
      </c>
      <c r="J258" s="223">
        <f t="shared" si="4"/>
        <v>2700000</v>
      </c>
      <c r="K258" s="420"/>
    </row>
    <row r="259" spans="1:11" ht="18" customHeight="1">
      <c r="A259" s="257">
        <v>250</v>
      </c>
      <c r="B259" s="214">
        <v>1</v>
      </c>
      <c r="C259" s="414" t="s">
        <v>803</v>
      </c>
      <c r="D259" s="415" t="s">
        <v>43</v>
      </c>
      <c r="E259" s="444" t="s">
        <v>804</v>
      </c>
      <c r="F259" s="416">
        <v>7.21</v>
      </c>
      <c r="G259" s="214" t="s">
        <v>24</v>
      </c>
      <c r="H259" s="417">
        <v>19</v>
      </c>
      <c r="I259" s="222">
        <v>105000</v>
      </c>
      <c r="J259" s="223">
        <f>I259*H259</f>
        <v>1995000</v>
      </c>
      <c r="K259" s="258"/>
    </row>
    <row r="260" spans="1:11" ht="18" customHeight="1">
      <c r="A260" s="257">
        <v>251</v>
      </c>
      <c r="B260" s="206">
        <v>1</v>
      </c>
      <c r="C260" s="409" t="s">
        <v>805</v>
      </c>
      <c r="D260" s="410" t="s">
        <v>62</v>
      </c>
      <c r="E260" s="445" t="s">
        <v>804</v>
      </c>
      <c r="F260" s="412">
        <v>7.05</v>
      </c>
      <c r="G260" s="206" t="s">
        <v>24</v>
      </c>
      <c r="H260" s="411">
        <v>19</v>
      </c>
      <c r="I260" s="222">
        <v>105000</v>
      </c>
      <c r="J260" s="219">
        <f aca="true" t="shared" si="5" ref="J260:J288">I260*H260</f>
        <v>1995000</v>
      </c>
      <c r="K260" s="207"/>
    </row>
    <row r="261" spans="1:11" ht="18" customHeight="1">
      <c r="A261" s="257">
        <v>252</v>
      </c>
      <c r="B261" s="206">
        <v>1</v>
      </c>
      <c r="C261" s="409" t="s">
        <v>736</v>
      </c>
      <c r="D261" s="410" t="s">
        <v>62</v>
      </c>
      <c r="E261" s="445" t="s">
        <v>806</v>
      </c>
      <c r="F261" s="412">
        <v>7.84</v>
      </c>
      <c r="G261" s="206" t="s">
        <v>24</v>
      </c>
      <c r="H261" s="411">
        <v>19</v>
      </c>
      <c r="I261" s="222">
        <v>105000</v>
      </c>
      <c r="J261" s="219">
        <f t="shared" si="5"/>
        <v>1995000</v>
      </c>
      <c r="K261" s="207"/>
    </row>
    <row r="262" spans="1:11" ht="18" customHeight="1">
      <c r="A262" s="257">
        <v>253</v>
      </c>
      <c r="B262" s="206">
        <v>2</v>
      </c>
      <c r="C262" s="409" t="s">
        <v>627</v>
      </c>
      <c r="D262" s="410" t="s">
        <v>513</v>
      </c>
      <c r="E262" s="445" t="s">
        <v>806</v>
      </c>
      <c r="F262" s="412">
        <v>7.68</v>
      </c>
      <c r="G262" s="206" t="s">
        <v>24</v>
      </c>
      <c r="H262" s="411">
        <v>19</v>
      </c>
      <c r="I262" s="222">
        <v>105000</v>
      </c>
      <c r="J262" s="219">
        <f t="shared" si="5"/>
        <v>1995000</v>
      </c>
      <c r="K262" s="207"/>
    </row>
    <row r="263" spans="1:11" ht="18" customHeight="1">
      <c r="A263" s="257">
        <v>254</v>
      </c>
      <c r="B263" s="206">
        <v>3</v>
      </c>
      <c r="C263" s="409" t="s">
        <v>807</v>
      </c>
      <c r="D263" s="410" t="s">
        <v>382</v>
      </c>
      <c r="E263" s="445" t="s">
        <v>806</v>
      </c>
      <c r="F263" s="412">
        <v>7.53</v>
      </c>
      <c r="G263" s="206" t="s">
        <v>24</v>
      </c>
      <c r="H263" s="411">
        <v>19</v>
      </c>
      <c r="I263" s="222">
        <v>105000</v>
      </c>
      <c r="J263" s="219">
        <f t="shared" si="5"/>
        <v>1995000</v>
      </c>
      <c r="K263" s="207"/>
    </row>
    <row r="264" spans="1:11" ht="18" customHeight="1">
      <c r="A264" s="257">
        <v>255</v>
      </c>
      <c r="B264" s="206">
        <v>4</v>
      </c>
      <c r="C264" s="409" t="s">
        <v>737</v>
      </c>
      <c r="D264" s="410" t="s">
        <v>625</v>
      </c>
      <c r="E264" s="445" t="s">
        <v>806</v>
      </c>
      <c r="F264" s="412">
        <v>7.42</v>
      </c>
      <c r="G264" s="206" t="s">
        <v>24</v>
      </c>
      <c r="H264" s="411">
        <v>19</v>
      </c>
      <c r="I264" s="222">
        <v>105000</v>
      </c>
      <c r="J264" s="219">
        <f t="shared" si="5"/>
        <v>1995000</v>
      </c>
      <c r="K264" s="207"/>
    </row>
    <row r="265" spans="1:11" ht="18" customHeight="1">
      <c r="A265" s="257">
        <v>256</v>
      </c>
      <c r="B265" s="206">
        <v>1</v>
      </c>
      <c r="C265" s="409" t="s">
        <v>808</v>
      </c>
      <c r="D265" s="410" t="s">
        <v>809</v>
      </c>
      <c r="E265" s="445" t="s">
        <v>810</v>
      </c>
      <c r="F265" s="412">
        <v>7.88</v>
      </c>
      <c r="G265" s="206" t="s">
        <v>24</v>
      </c>
      <c r="H265" s="411">
        <v>16</v>
      </c>
      <c r="I265" s="222">
        <v>105000</v>
      </c>
      <c r="J265" s="219">
        <f t="shared" si="5"/>
        <v>1680000</v>
      </c>
      <c r="K265" s="207"/>
    </row>
    <row r="266" spans="1:11" ht="18" customHeight="1">
      <c r="A266" s="257">
        <v>257</v>
      </c>
      <c r="B266" s="206">
        <v>2</v>
      </c>
      <c r="C266" s="409" t="s">
        <v>740</v>
      </c>
      <c r="D266" s="410" t="s">
        <v>379</v>
      </c>
      <c r="E266" s="445" t="s">
        <v>810</v>
      </c>
      <c r="F266" s="412">
        <v>7.69</v>
      </c>
      <c r="G266" s="206" t="s">
        <v>24</v>
      </c>
      <c r="H266" s="411">
        <v>16</v>
      </c>
      <c r="I266" s="222">
        <v>105000</v>
      </c>
      <c r="J266" s="219">
        <f t="shared" si="5"/>
        <v>1680000</v>
      </c>
      <c r="K266" s="207"/>
    </row>
    <row r="267" spans="1:11" ht="18" customHeight="1">
      <c r="A267" s="257">
        <v>258</v>
      </c>
      <c r="B267" s="206">
        <v>3</v>
      </c>
      <c r="C267" s="409" t="s">
        <v>700</v>
      </c>
      <c r="D267" s="410" t="s">
        <v>100</v>
      </c>
      <c r="E267" s="445" t="s">
        <v>810</v>
      </c>
      <c r="F267" s="412">
        <v>7.56</v>
      </c>
      <c r="G267" s="206" t="s">
        <v>24</v>
      </c>
      <c r="H267" s="411">
        <v>16</v>
      </c>
      <c r="I267" s="222">
        <v>105000</v>
      </c>
      <c r="J267" s="219">
        <f t="shared" si="5"/>
        <v>1680000</v>
      </c>
      <c r="K267" s="207"/>
    </row>
    <row r="268" spans="1:11" ht="18" customHeight="1">
      <c r="A268" s="257">
        <v>259</v>
      </c>
      <c r="B268" s="206">
        <v>4</v>
      </c>
      <c r="C268" s="409" t="s">
        <v>741</v>
      </c>
      <c r="D268" s="410" t="s">
        <v>728</v>
      </c>
      <c r="E268" s="445" t="s">
        <v>810</v>
      </c>
      <c r="F268" s="412">
        <v>7.5</v>
      </c>
      <c r="G268" s="206" t="s">
        <v>24</v>
      </c>
      <c r="H268" s="411">
        <v>16</v>
      </c>
      <c r="I268" s="222">
        <v>105000</v>
      </c>
      <c r="J268" s="219">
        <f t="shared" si="5"/>
        <v>1680000</v>
      </c>
      <c r="K268" s="207"/>
    </row>
    <row r="269" spans="1:11" ht="18" customHeight="1">
      <c r="A269" s="257">
        <v>260</v>
      </c>
      <c r="B269" s="206">
        <v>5</v>
      </c>
      <c r="C269" s="409" t="s">
        <v>706</v>
      </c>
      <c r="D269" s="410" t="s">
        <v>290</v>
      </c>
      <c r="E269" s="445" t="s">
        <v>810</v>
      </c>
      <c r="F269" s="412">
        <v>7.31</v>
      </c>
      <c r="G269" s="206" t="s">
        <v>24</v>
      </c>
      <c r="H269" s="411">
        <v>16</v>
      </c>
      <c r="I269" s="222">
        <v>105000</v>
      </c>
      <c r="J269" s="219">
        <f t="shared" si="5"/>
        <v>1680000</v>
      </c>
      <c r="K269" s="207"/>
    </row>
    <row r="270" spans="1:11" ht="18" customHeight="1">
      <c r="A270" s="257">
        <v>261</v>
      </c>
      <c r="B270" s="206">
        <v>6</v>
      </c>
      <c r="C270" s="409" t="s">
        <v>212</v>
      </c>
      <c r="D270" s="410" t="s">
        <v>68</v>
      </c>
      <c r="E270" s="445" t="s">
        <v>810</v>
      </c>
      <c r="F270" s="412">
        <v>7.06</v>
      </c>
      <c r="G270" s="206" t="s">
        <v>24</v>
      </c>
      <c r="H270" s="411">
        <v>16</v>
      </c>
      <c r="I270" s="222">
        <v>105000</v>
      </c>
      <c r="J270" s="219">
        <f t="shared" si="5"/>
        <v>1680000</v>
      </c>
      <c r="K270" s="207"/>
    </row>
    <row r="271" spans="1:11" ht="18" customHeight="1">
      <c r="A271" s="257">
        <v>262</v>
      </c>
      <c r="B271" s="206">
        <v>7</v>
      </c>
      <c r="C271" s="409" t="s">
        <v>707</v>
      </c>
      <c r="D271" s="410" t="s">
        <v>43</v>
      </c>
      <c r="E271" s="445" t="s">
        <v>810</v>
      </c>
      <c r="F271" s="412">
        <v>7</v>
      </c>
      <c r="G271" s="206" t="s">
        <v>24</v>
      </c>
      <c r="H271" s="411">
        <v>16</v>
      </c>
      <c r="I271" s="222">
        <v>105000</v>
      </c>
      <c r="J271" s="219">
        <f t="shared" si="5"/>
        <v>1680000</v>
      </c>
      <c r="K271" s="207"/>
    </row>
    <row r="272" spans="1:11" ht="18" customHeight="1">
      <c r="A272" s="257">
        <v>263</v>
      </c>
      <c r="B272" s="206">
        <v>1</v>
      </c>
      <c r="C272" s="409" t="s">
        <v>743</v>
      </c>
      <c r="D272" s="410" t="s">
        <v>41</v>
      </c>
      <c r="E272" s="445" t="s">
        <v>811</v>
      </c>
      <c r="F272" s="412">
        <v>7.88</v>
      </c>
      <c r="G272" s="206" t="s">
        <v>24</v>
      </c>
      <c r="H272" s="411">
        <v>16</v>
      </c>
      <c r="I272" s="222">
        <v>105000</v>
      </c>
      <c r="J272" s="219">
        <f t="shared" si="5"/>
        <v>1680000</v>
      </c>
      <c r="K272" s="207"/>
    </row>
    <row r="273" spans="1:11" ht="18" customHeight="1">
      <c r="A273" s="257">
        <v>264</v>
      </c>
      <c r="B273" s="206">
        <v>2</v>
      </c>
      <c r="C273" s="409" t="s">
        <v>700</v>
      </c>
      <c r="D273" s="410" t="s">
        <v>742</v>
      </c>
      <c r="E273" s="445" t="s">
        <v>811</v>
      </c>
      <c r="F273" s="412">
        <v>7.69</v>
      </c>
      <c r="G273" s="206" t="s">
        <v>24</v>
      </c>
      <c r="H273" s="411">
        <v>16</v>
      </c>
      <c r="I273" s="222">
        <v>105000</v>
      </c>
      <c r="J273" s="219">
        <f t="shared" si="5"/>
        <v>1680000</v>
      </c>
      <c r="K273" s="207"/>
    </row>
    <row r="274" spans="1:11" ht="18" customHeight="1">
      <c r="A274" s="257">
        <v>265</v>
      </c>
      <c r="B274" s="206">
        <v>3</v>
      </c>
      <c r="C274" s="409" t="s">
        <v>725</v>
      </c>
      <c r="D274" s="410" t="s">
        <v>218</v>
      </c>
      <c r="E274" s="445" t="s">
        <v>811</v>
      </c>
      <c r="F274" s="412">
        <v>7.63</v>
      </c>
      <c r="G274" s="206" t="s">
        <v>24</v>
      </c>
      <c r="H274" s="411">
        <v>16</v>
      </c>
      <c r="I274" s="222">
        <v>105000</v>
      </c>
      <c r="J274" s="219">
        <f t="shared" si="5"/>
        <v>1680000</v>
      </c>
      <c r="K274" s="207"/>
    </row>
    <row r="275" spans="1:11" ht="18" customHeight="1">
      <c r="A275" s="257">
        <v>266</v>
      </c>
      <c r="B275" s="206">
        <v>4</v>
      </c>
      <c r="C275" s="409" t="s">
        <v>707</v>
      </c>
      <c r="D275" s="410" t="s">
        <v>413</v>
      </c>
      <c r="E275" s="445" t="s">
        <v>811</v>
      </c>
      <c r="F275" s="412">
        <v>7.25</v>
      </c>
      <c r="G275" s="206" t="s">
        <v>24</v>
      </c>
      <c r="H275" s="411">
        <v>16</v>
      </c>
      <c r="I275" s="222">
        <v>105000</v>
      </c>
      <c r="J275" s="219">
        <f>I275*H275</f>
        <v>1680000</v>
      </c>
      <c r="K275" s="207"/>
    </row>
    <row r="276" spans="1:11" ht="18" customHeight="1">
      <c r="A276" s="257">
        <v>267</v>
      </c>
      <c r="B276" s="206">
        <v>5</v>
      </c>
      <c r="C276" s="409" t="s">
        <v>812</v>
      </c>
      <c r="D276" s="410" t="s">
        <v>290</v>
      </c>
      <c r="E276" s="445" t="s">
        <v>811</v>
      </c>
      <c r="F276" s="412">
        <v>7.13</v>
      </c>
      <c r="G276" s="206" t="s">
        <v>24</v>
      </c>
      <c r="H276" s="411">
        <v>16</v>
      </c>
      <c r="I276" s="222">
        <v>105000</v>
      </c>
      <c r="J276" s="219">
        <f t="shared" si="5"/>
        <v>1680000</v>
      </c>
      <c r="K276" s="207"/>
    </row>
    <row r="277" spans="1:11" ht="18" customHeight="1">
      <c r="A277" s="257">
        <v>268</v>
      </c>
      <c r="B277" s="206">
        <v>6</v>
      </c>
      <c r="C277" s="409" t="s">
        <v>813</v>
      </c>
      <c r="D277" s="410" t="s">
        <v>579</v>
      </c>
      <c r="E277" s="445" t="s">
        <v>811</v>
      </c>
      <c r="F277" s="412">
        <v>7.06</v>
      </c>
      <c r="G277" s="206" t="s">
        <v>24</v>
      </c>
      <c r="H277" s="411">
        <v>16</v>
      </c>
      <c r="I277" s="222">
        <v>105000</v>
      </c>
      <c r="J277" s="219">
        <f t="shared" si="5"/>
        <v>1680000</v>
      </c>
      <c r="K277" s="207"/>
    </row>
    <row r="278" spans="1:11" ht="18" customHeight="1">
      <c r="A278" s="257">
        <v>269</v>
      </c>
      <c r="B278" s="206">
        <v>1</v>
      </c>
      <c r="C278" s="409" t="s">
        <v>721</v>
      </c>
      <c r="D278" s="410" t="s">
        <v>41</v>
      </c>
      <c r="E278" s="445" t="s">
        <v>814</v>
      </c>
      <c r="F278" s="412">
        <v>7.26</v>
      </c>
      <c r="G278" s="206" t="s">
        <v>24</v>
      </c>
      <c r="H278" s="411">
        <v>19</v>
      </c>
      <c r="I278" s="222">
        <v>105000</v>
      </c>
      <c r="J278" s="219">
        <f t="shared" si="5"/>
        <v>1995000</v>
      </c>
      <c r="K278" s="207"/>
    </row>
    <row r="279" spans="1:11" ht="18" customHeight="1">
      <c r="A279" s="257">
        <v>270</v>
      </c>
      <c r="B279" s="206">
        <v>2</v>
      </c>
      <c r="C279" s="409" t="s">
        <v>815</v>
      </c>
      <c r="D279" s="410" t="s">
        <v>724</v>
      </c>
      <c r="E279" s="445" t="s">
        <v>814</v>
      </c>
      <c r="F279" s="412">
        <v>7.16</v>
      </c>
      <c r="G279" s="206" t="s">
        <v>24</v>
      </c>
      <c r="H279" s="411">
        <v>19</v>
      </c>
      <c r="I279" s="222">
        <v>105000</v>
      </c>
      <c r="J279" s="219">
        <f t="shared" si="5"/>
        <v>1995000</v>
      </c>
      <c r="K279" s="207"/>
    </row>
    <row r="280" spans="1:11" ht="18" customHeight="1">
      <c r="A280" s="257">
        <v>271</v>
      </c>
      <c r="B280" s="206">
        <v>3</v>
      </c>
      <c r="C280" s="409" t="s">
        <v>707</v>
      </c>
      <c r="D280" s="410" t="s">
        <v>439</v>
      </c>
      <c r="E280" s="445" t="s">
        <v>814</v>
      </c>
      <c r="F280" s="412">
        <v>7.16</v>
      </c>
      <c r="G280" s="206" t="s">
        <v>24</v>
      </c>
      <c r="H280" s="411">
        <v>19</v>
      </c>
      <c r="I280" s="222">
        <v>105000</v>
      </c>
      <c r="J280" s="219">
        <f t="shared" si="5"/>
        <v>1995000</v>
      </c>
      <c r="K280" s="207"/>
    </row>
    <row r="281" spans="1:11" ht="18" customHeight="1">
      <c r="A281" s="257">
        <v>272</v>
      </c>
      <c r="B281" s="206">
        <v>4</v>
      </c>
      <c r="C281" s="409" t="s">
        <v>510</v>
      </c>
      <c r="D281" s="410" t="s">
        <v>397</v>
      </c>
      <c r="E281" s="445" t="s">
        <v>814</v>
      </c>
      <c r="F281" s="412">
        <v>7.16</v>
      </c>
      <c r="G281" s="206" t="s">
        <v>24</v>
      </c>
      <c r="H281" s="411">
        <v>19</v>
      </c>
      <c r="I281" s="222">
        <v>105000</v>
      </c>
      <c r="J281" s="219">
        <f t="shared" si="5"/>
        <v>1995000</v>
      </c>
      <c r="K281" s="207"/>
    </row>
    <row r="282" spans="1:11" ht="18" customHeight="1">
      <c r="A282" s="257">
        <v>273</v>
      </c>
      <c r="B282" s="206">
        <v>5</v>
      </c>
      <c r="C282" s="409" t="s">
        <v>749</v>
      </c>
      <c r="D282" s="410" t="s">
        <v>41</v>
      </c>
      <c r="E282" s="445" t="s">
        <v>816</v>
      </c>
      <c r="F282" s="412">
        <v>7.37</v>
      </c>
      <c r="G282" s="206" t="s">
        <v>24</v>
      </c>
      <c r="H282" s="411">
        <v>19</v>
      </c>
      <c r="I282" s="222">
        <v>105000</v>
      </c>
      <c r="J282" s="219">
        <f t="shared" si="5"/>
        <v>1995000</v>
      </c>
      <c r="K282" s="207"/>
    </row>
    <row r="283" spans="1:11" ht="18" customHeight="1">
      <c r="A283" s="257">
        <v>274</v>
      </c>
      <c r="B283" s="206">
        <v>6</v>
      </c>
      <c r="C283" s="409" t="s">
        <v>745</v>
      </c>
      <c r="D283" s="410" t="s">
        <v>579</v>
      </c>
      <c r="E283" s="445" t="s">
        <v>816</v>
      </c>
      <c r="F283" s="412">
        <v>7.05</v>
      </c>
      <c r="G283" s="206" t="s">
        <v>24</v>
      </c>
      <c r="H283" s="411">
        <v>19</v>
      </c>
      <c r="I283" s="222">
        <v>105000</v>
      </c>
      <c r="J283" s="219">
        <f t="shared" si="5"/>
        <v>1995000</v>
      </c>
      <c r="K283" s="207"/>
    </row>
    <row r="284" spans="1:11" ht="18" customHeight="1">
      <c r="A284" s="257">
        <v>275</v>
      </c>
      <c r="B284" s="206">
        <v>1</v>
      </c>
      <c r="C284" s="409" t="s">
        <v>817</v>
      </c>
      <c r="D284" s="410" t="s">
        <v>218</v>
      </c>
      <c r="E284" s="445" t="s">
        <v>818</v>
      </c>
      <c r="F284" s="412">
        <v>7.95</v>
      </c>
      <c r="G284" s="206" t="s">
        <v>24</v>
      </c>
      <c r="H284" s="411">
        <v>19</v>
      </c>
      <c r="I284" s="222">
        <v>105000</v>
      </c>
      <c r="J284" s="219">
        <f t="shared" si="5"/>
        <v>1995000</v>
      </c>
      <c r="K284" s="207"/>
    </row>
    <row r="285" spans="1:11" ht="18" customHeight="1">
      <c r="A285" s="257">
        <v>276</v>
      </c>
      <c r="B285" s="206">
        <v>2</v>
      </c>
      <c r="C285" s="409" t="s">
        <v>678</v>
      </c>
      <c r="D285" s="410" t="s">
        <v>310</v>
      </c>
      <c r="E285" s="445" t="s">
        <v>818</v>
      </c>
      <c r="F285" s="412">
        <v>7.05</v>
      </c>
      <c r="G285" s="206" t="s">
        <v>24</v>
      </c>
      <c r="H285" s="411">
        <v>19</v>
      </c>
      <c r="I285" s="222">
        <v>105000</v>
      </c>
      <c r="J285" s="219">
        <f>I285*H285</f>
        <v>1995000</v>
      </c>
      <c r="K285" s="207"/>
    </row>
    <row r="286" spans="1:11" ht="18" customHeight="1">
      <c r="A286" s="257">
        <v>277</v>
      </c>
      <c r="B286" s="206">
        <v>3</v>
      </c>
      <c r="C286" s="409" t="s">
        <v>819</v>
      </c>
      <c r="D286" s="410" t="s">
        <v>192</v>
      </c>
      <c r="E286" s="445" t="s">
        <v>818</v>
      </c>
      <c r="F286" s="412">
        <v>7</v>
      </c>
      <c r="G286" s="206" t="s">
        <v>24</v>
      </c>
      <c r="H286" s="411">
        <v>19</v>
      </c>
      <c r="I286" s="222">
        <v>105000</v>
      </c>
      <c r="J286" s="219">
        <f t="shared" si="5"/>
        <v>1995000</v>
      </c>
      <c r="K286" s="207"/>
    </row>
    <row r="287" spans="1:11" ht="18" customHeight="1">
      <c r="A287" s="257">
        <v>278</v>
      </c>
      <c r="B287" s="206">
        <v>4</v>
      </c>
      <c r="C287" s="422" t="s">
        <v>820</v>
      </c>
      <c r="D287" s="423" t="s">
        <v>485</v>
      </c>
      <c r="E287" s="446" t="s">
        <v>818</v>
      </c>
      <c r="F287" s="424">
        <v>7</v>
      </c>
      <c r="G287" s="208" t="s">
        <v>24</v>
      </c>
      <c r="H287" s="425">
        <v>19</v>
      </c>
      <c r="I287" s="222">
        <v>105000</v>
      </c>
      <c r="J287" s="219">
        <f t="shared" si="5"/>
        <v>1995000</v>
      </c>
      <c r="K287" s="207"/>
    </row>
    <row r="288" spans="1:11" ht="18" customHeight="1">
      <c r="A288" s="257">
        <v>279</v>
      </c>
      <c r="B288" s="206">
        <v>1</v>
      </c>
      <c r="C288" s="409" t="s">
        <v>212</v>
      </c>
      <c r="D288" s="410" t="s">
        <v>728</v>
      </c>
      <c r="E288" s="445" t="s">
        <v>844</v>
      </c>
      <c r="F288" s="412">
        <v>7.21</v>
      </c>
      <c r="G288" s="208" t="s">
        <v>24</v>
      </c>
      <c r="H288" s="411">
        <v>19</v>
      </c>
      <c r="I288" s="222">
        <v>105000</v>
      </c>
      <c r="J288" s="219">
        <f t="shared" si="5"/>
        <v>1995000</v>
      </c>
      <c r="K288" s="207"/>
    </row>
    <row r="289" spans="1:11" ht="18" customHeight="1">
      <c r="A289" s="257">
        <v>280</v>
      </c>
      <c r="B289" s="206">
        <v>2</v>
      </c>
      <c r="C289" s="409" t="s">
        <v>278</v>
      </c>
      <c r="D289" s="410" t="s">
        <v>132</v>
      </c>
      <c r="E289" s="445" t="s">
        <v>844</v>
      </c>
      <c r="F289" s="412">
        <v>7.16</v>
      </c>
      <c r="G289" s="208" t="s">
        <v>24</v>
      </c>
      <c r="H289" s="411">
        <v>19</v>
      </c>
      <c r="I289" s="222">
        <v>105000</v>
      </c>
      <c r="J289" s="219">
        <f aca="true" t="shared" si="6" ref="J289:J335">I289*H289</f>
        <v>1995000</v>
      </c>
      <c r="K289" s="207"/>
    </row>
    <row r="290" spans="1:11" ht="18" customHeight="1">
      <c r="A290" s="257">
        <v>281</v>
      </c>
      <c r="B290" s="206">
        <v>3</v>
      </c>
      <c r="C290" s="409" t="s">
        <v>821</v>
      </c>
      <c r="D290" s="410" t="s">
        <v>397</v>
      </c>
      <c r="E290" s="445" t="s">
        <v>844</v>
      </c>
      <c r="F290" s="412">
        <v>8.06</v>
      </c>
      <c r="G290" s="208" t="s">
        <v>24</v>
      </c>
      <c r="H290" s="411">
        <v>18</v>
      </c>
      <c r="I290" s="222">
        <v>105000</v>
      </c>
      <c r="J290" s="219">
        <f>I290*H290+250000</f>
        <v>2140000</v>
      </c>
      <c r="K290" s="207"/>
    </row>
    <row r="291" spans="1:11" ht="18" customHeight="1">
      <c r="A291" s="257">
        <v>282</v>
      </c>
      <c r="B291" s="206">
        <v>4</v>
      </c>
      <c r="C291" s="409" t="s">
        <v>278</v>
      </c>
      <c r="D291" s="410" t="s">
        <v>292</v>
      </c>
      <c r="E291" s="445" t="s">
        <v>844</v>
      </c>
      <c r="F291" s="412">
        <v>7.39</v>
      </c>
      <c r="G291" s="208" t="s">
        <v>24</v>
      </c>
      <c r="H291" s="411">
        <v>18</v>
      </c>
      <c r="I291" s="222">
        <v>105000</v>
      </c>
      <c r="J291" s="219">
        <f t="shared" si="6"/>
        <v>1890000</v>
      </c>
      <c r="K291" s="207"/>
    </row>
    <row r="292" spans="1:11" ht="18" customHeight="1">
      <c r="A292" s="257">
        <v>283</v>
      </c>
      <c r="B292" s="206">
        <v>5</v>
      </c>
      <c r="C292" s="409" t="s">
        <v>514</v>
      </c>
      <c r="D292" s="410" t="s">
        <v>132</v>
      </c>
      <c r="E292" s="445" t="s">
        <v>844</v>
      </c>
      <c r="F292" s="412">
        <v>7.06</v>
      </c>
      <c r="G292" s="208" t="s">
        <v>24</v>
      </c>
      <c r="H292" s="411">
        <v>18</v>
      </c>
      <c r="I292" s="222">
        <v>105000</v>
      </c>
      <c r="J292" s="219">
        <f t="shared" si="6"/>
        <v>1890000</v>
      </c>
      <c r="K292" s="207"/>
    </row>
    <row r="293" spans="1:11" ht="18" customHeight="1">
      <c r="A293" s="257">
        <v>284</v>
      </c>
      <c r="B293" s="206">
        <v>6</v>
      </c>
      <c r="C293" s="409" t="s">
        <v>489</v>
      </c>
      <c r="D293" s="410" t="s">
        <v>68</v>
      </c>
      <c r="E293" s="445" t="s">
        <v>844</v>
      </c>
      <c r="F293" s="412">
        <v>7.35</v>
      </c>
      <c r="G293" s="208" t="s">
        <v>24</v>
      </c>
      <c r="H293" s="411">
        <v>17</v>
      </c>
      <c r="I293" s="222">
        <v>105000</v>
      </c>
      <c r="J293" s="219">
        <f t="shared" si="6"/>
        <v>1785000</v>
      </c>
      <c r="K293" s="207"/>
    </row>
    <row r="294" spans="1:11" ht="18" customHeight="1">
      <c r="A294" s="257">
        <v>285</v>
      </c>
      <c r="B294" s="206">
        <v>7</v>
      </c>
      <c r="C294" s="409" t="s">
        <v>214</v>
      </c>
      <c r="D294" s="410" t="s">
        <v>822</v>
      </c>
      <c r="E294" s="445" t="s">
        <v>844</v>
      </c>
      <c r="F294" s="412">
        <v>7.12</v>
      </c>
      <c r="G294" s="208" t="s">
        <v>24</v>
      </c>
      <c r="H294" s="411">
        <v>17</v>
      </c>
      <c r="I294" s="222">
        <v>105000</v>
      </c>
      <c r="J294" s="219">
        <f t="shared" si="6"/>
        <v>1785000</v>
      </c>
      <c r="K294" s="207"/>
    </row>
    <row r="295" spans="1:11" ht="18" customHeight="1">
      <c r="A295" s="257">
        <v>286</v>
      </c>
      <c r="B295" s="206">
        <v>8</v>
      </c>
      <c r="C295" s="409" t="s">
        <v>823</v>
      </c>
      <c r="D295" s="410" t="s">
        <v>247</v>
      </c>
      <c r="E295" s="445" t="s">
        <v>844</v>
      </c>
      <c r="F295" s="412">
        <v>7.06</v>
      </c>
      <c r="G295" s="208" t="s">
        <v>24</v>
      </c>
      <c r="H295" s="411">
        <v>17</v>
      </c>
      <c r="I295" s="222">
        <v>105000</v>
      </c>
      <c r="J295" s="219">
        <f t="shared" si="6"/>
        <v>1785000</v>
      </c>
      <c r="K295" s="207"/>
    </row>
    <row r="296" spans="1:11" ht="18" customHeight="1">
      <c r="A296" s="257">
        <v>287</v>
      </c>
      <c r="B296" s="206">
        <v>9</v>
      </c>
      <c r="C296" s="409" t="s">
        <v>212</v>
      </c>
      <c r="D296" s="410" t="s">
        <v>301</v>
      </c>
      <c r="E296" s="445" t="s">
        <v>844</v>
      </c>
      <c r="F296" s="412">
        <v>7.5</v>
      </c>
      <c r="G296" s="208" t="s">
        <v>24</v>
      </c>
      <c r="H296" s="411">
        <v>16</v>
      </c>
      <c r="I296" s="222">
        <v>105000</v>
      </c>
      <c r="J296" s="219">
        <f t="shared" si="6"/>
        <v>1680000</v>
      </c>
      <c r="K296" s="207"/>
    </row>
    <row r="297" spans="1:11" ht="18" customHeight="1">
      <c r="A297" s="257">
        <v>288</v>
      </c>
      <c r="B297" s="206">
        <v>10</v>
      </c>
      <c r="C297" s="409" t="s">
        <v>454</v>
      </c>
      <c r="D297" s="410" t="s">
        <v>284</v>
      </c>
      <c r="E297" s="445" t="s">
        <v>844</v>
      </c>
      <c r="F297" s="412">
        <v>7.44</v>
      </c>
      <c r="G297" s="208" t="s">
        <v>24</v>
      </c>
      <c r="H297" s="411">
        <v>16</v>
      </c>
      <c r="I297" s="222">
        <v>105000</v>
      </c>
      <c r="J297" s="219">
        <f t="shared" si="6"/>
        <v>1680000</v>
      </c>
      <c r="K297" s="207"/>
    </row>
    <row r="298" spans="1:11" ht="18" customHeight="1">
      <c r="A298" s="257">
        <v>289</v>
      </c>
      <c r="B298" s="206">
        <v>11</v>
      </c>
      <c r="C298" s="409" t="s">
        <v>280</v>
      </c>
      <c r="D298" s="410" t="s">
        <v>213</v>
      </c>
      <c r="E298" s="445" t="s">
        <v>844</v>
      </c>
      <c r="F298" s="412">
        <v>7.13</v>
      </c>
      <c r="G298" s="208" t="s">
        <v>24</v>
      </c>
      <c r="H298" s="411">
        <v>16</v>
      </c>
      <c r="I298" s="222">
        <v>105000</v>
      </c>
      <c r="J298" s="219">
        <f t="shared" si="6"/>
        <v>1680000</v>
      </c>
      <c r="K298" s="207"/>
    </row>
    <row r="299" spans="1:11" ht="18" customHeight="1">
      <c r="A299" s="257">
        <v>290</v>
      </c>
      <c r="B299" s="206">
        <v>12</v>
      </c>
      <c r="C299" s="409" t="s">
        <v>289</v>
      </c>
      <c r="D299" s="410" t="s">
        <v>284</v>
      </c>
      <c r="E299" s="445" t="s">
        <v>844</v>
      </c>
      <c r="F299" s="412">
        <v>7</v>
      </c>
      <c r="G299" s="208" t="s">
        <v>24</v>
      </c>
      <c r="H299" s="411">
        <v>16</v>
      </c>
      <c r="I299" s="222">
        <v>105000</v>
      </c>
      <c r="J299" s="219">
        <f t="shared" si="6"/>
        <v>1680000</v>
      </c>
      <c r="K299" s="207"/>
    </row>
    <row r="300" spans="1:11" ht="18" customHeight="1">
      <c r="A300" s="257">
        <v>291</v>
      </c>
      <c r="B300" s="206">
        <v>13</v>
      </c>
      <c r="C300" s="409" t="s">
        <v>824</v>
      </c>
      <c r="D300" s="410" t="s">
        <v>303</v>
      </c>
      <c r="E300" s="445" t="s">
        <v>844</v>
      </c>
      <c r="F300" s="412">
        <v>7.79</v>
      </c>
      <c r="G300" s="208" t="s">
        <v>24</v>
      </c>
      <c r="H300" s="411">
        <v>14</v>
      </c>
      <c r="I300" s="222">
        <v>105000</v>
      </c>
      <c r="J300" s="219">
        <f t="shared" si="6"/>
        <v>1470000</v>
      </c>
      <c r="K300" s="207"/>
    </row>
    <row r="301" spans="1:11" ht="18" customHeight="1">
      <c r="A301" s="257">
        <v>292</v>
      </c>
      <c r="B301" s="206">
        <v>1</v>
      </c>
      <c r="C301" s="409" t="s">
        <v>825</v>
      </c>
      <c r="D301" s="410" t="s">
        <v>826</v>
      </c>
      <c r="E301" s="445" t="s">
        <v>845</v>
      </c>
      <c r="F301" s="412">
        <v>7.63</v>
      </c>
      <c r="G301" s="208" t="s">
        <v>24</v>
      </c>
      <c r="H301" s="411">
        <v>19</v>
      </c>
      <c r="I301" s="222">
        <v>105000</v>
      </c>
      <c r="J301" s="219">
        <f t="shared" si="6"/>
        <v>1995000</v>
      </c>
      <c r="K301" s="207"/>
    </row>
    <row r="302" spans="1:11" ht="18" customHeight="1">
      <c r="A302" s="257">
        <v>293</v>
      </c>
      <c r="B302" s="206">
        <v>2</v>
      </c>
      <c r="C302" s="409" t="s">
        <v>212</v>
      </c>
      <c r="D302" s="410" t="s">
        <v>377</v>
      </c>
      <c r="E302" s="445" t="s">
        <v>845</v>
      </c>
      <c r="F302" s="412">
        <v>7.35</v>
      </c>
      <c r="G302" s="208" t="s">
        <v>24</v>
      </c>
      <c r="H302" s="411">
        <v>17</v>
      </c>
      <c r="I302" s="222">
        <v>105000</v>
      </c>
      <c r="J302" s="219">
        <f t="shared" si="6"/>
        <v>1785000</v>
      </c>
      <c r="K302" s="207"/>
    </row>
    <row r="303" spans="1:11" ht="18" customHeight="1">
      <c r="A303" s="257">
        <v>294</v>
      </c>
      <c r="B303" s="206">
        <v>3</v>
      </c>
      <c r="C303" s="409" t="s">
        <v>214</v>
      </c>
      <c r="D303" s="410" t="s">
        <v>218</v>
      </c>
      <c r="E303" s="445" t="s">
        <v>845</v>
      </c>
      <c r="F303" s="412">
        <v>7.12</v>
      </c>
      <c r="G303" s="208" t="s">
        <v>24</v>
      </c>
      <c r="H303" s="411">
        <v>17</v>
      </c>
      <c r="I303" s="222">
        <v>105000</v>
      </c>
      <c r="J303" s="219">
        <f t="shared" si="6"/>
        <v>1785000</v>
      </c>
      <c r="K303" s="207"/>
    </row>
    <row r="304" spans="1:11" ht="18" customHeight="1">
      <c r="A304" s="257">
        <v>295</v>
      </c>
      <c r="B304" s="206">
        <v>4</v>
      </c>
      <c r="C304" s="409" t="s">
        <v>827</v>
      </c>
      <c r="D304" s="410" t="s">
        <v>276</v>
      </c>
      <c r="E304" s="445" t="s">
        <v>845</v>
      </c>
      <c r="F304" s="412">
        <v>7.67</v>
      </c>
      <c r="G304" s="208" t="s">
        <v>24</v>
      </c>
      <c r="H304" s="411">
        <v>15</v>
      </c>
      <c r="I304" s="222">
        <v>105000</v>
      </c>
      <c r="J304" s="219">
        <f t="shared" si="6"/>
        <v>1575000</v>
      </c>
      <c r="K304" s="207"/>
    </row>
    <row r="305" spans="1:11" ht="18" customHeight="1">
      <c r="A305" s="257">
        <v>296</v>
      </c>
      <c r="B305" s="206">
        <v>5</v>
      </c>
      <c r="C305" s="409" t="s">
        <v>212</v>
      </c>
      <c r="D305" s="410" t="s">
        <v>486</v>
      </c>
      <c r="E305" s="445" t="s">
        <v>845</v>
      </c>
      <c r="F305" s="412">
        <v>7.79</v>
      </c>
      <c r="G305" s="208" t="s">
        <v>24</v>
      </c>
      <c r="H305" s="411">
        <v>14</v>
      </c>
      <c r="I305" s="222">
        <v>105000</v>
      </c>
      <c r="J305" s="219">
        <f t="shared" si="6"/>
        <v>1470000</v>
      </c>
      <c r="K305" s="207"/>
    </row>
    <row r="306" spans="1:11" ht="18" customHeight="1">
      <c r="A306" s="257">
        <v>297</v>
      </c>
      <c r="B306" s="206">
        <v>6</v>
      </c>
      <c r="C306" s="409" t="s">
        <v>212</v>
      </c>
      <c r="D306" s="410" t="s">
        <v>726</v>
      </c>
      <c r="E306" s="445" t="s">
        <v>845</v>
      </c>
      <c r="F306" s="412">
        <v>7.36</v>
      </c>
      <c r="G306" s="208" t="s">
        <v>24</v>
      </c>
      <c r="H306" s="411">
        <v>14</v>
      </c>
      <c r="I306" s="222">
        <v>105000</v>
      </c>
      <c r="J306" s="219">
        <f t="shared" si="6"/>
        <v>1470000</v>
      </c>
      <c r="K306" s="207"/>
    </row>
    <row r="307" spans="1:11" ht="18" customHeight="1">
      <c r="A307" s="257">
        <v>298</v>
      </c>
      <c r="B307" s="206">
        <v>7</v>
      </c>
      <c r="C307" s="409" t="s">
        <v>212</v>
      </c>
      <c r="D307" s="410" t="s">
        <v>268</v>
      </c>
      <c r="E307" s="445" t="s">
        <v>845</v>
      </c>
      <c r="F307" s="412">
        <v>7.29</v>
      </c>
      <c r="G307" s="208" t="s">
        <v>24</v>
      </c>
      <c r="H307" s="411">
        <v>14</v>
      </c>
      <c r="I307" s="222">
        <v>105000</v>
      </c>
      <c r="J307" s="219">
        <f t="shared" si="6"/>
        <v>1470000</v>
      </c>
      <c r="K307" s="207"/>
    </row>
    <row r="308" spans="1:11" ht="18" customHeight="1">
      <c r="A308" s="257">
        <v>299</v>
      </c>
      <c r="B308" s="206">
        <v>8</v>
      </c>
      <c r="C308" s="409" t="s">
        <v>210</v>
      </c>
      <c r="D308" s="410" t="s">
        <v>301</v>
      </c>
      <c r="E308" s="445" t="s">
        <v>845</v>
      </c>
      <c r="F308" s="412">
        <v>7.07</v>
      </c>
      <c r="G308" s="208" t="s">
        <v>24</v>
      </c>
      <c r="H308" s="411">
        <v>14</v>
      </c>
      <c r="I308" s="222">
        <v>105000</v>
      </c>
      <c r="J308" s="219">
        <f t="shared" si="6"/>
        <v>1470000</v>
      </c>
      <c r="K308" s="207"/>
    </row>
    <row r="309" spans="1:11" ht="18" customHeight="1">
      <c r="A309" s="257">
        <v>300</v>
      </c>
      <c r="B309" s="206">
        <v>1</v>
      </c>
      <c r="C309" s="409" t="s">
        <v>212</v>
      </c>
      <c r="D309" s="410" t="s">
        <v>132</v>
      </c>
      <c r="E309" s="445" t="s">
        <v>846</v>
      </c>
      <c r="F309" s="412">
        <v>7.37</v>
      </c>
      <c r="G309" s="208" t="s">
        <v>24</v>
      </c>
      <c r="H309" s="411">
        <v>19</v>
      </c>
      <c r="I309" s="222">
        <v>105000</v>
      </c>
      <c r="J309" s="219">
        <f t="shared" si="6"/>
        <v>1995000</v>
      </c>
      <c r="K309" s="207"/>
    </row>
    <row r="310" spans="1:11" ht="18" customHeight="1">
      <c r="A310" s="257">
        <v>301</v>
      </c>
      <c r="B310" s="206">
        <v>2</v>
      </c>
      <c r="C310" s="409" t="s">
        <v>212</v>
      </c>
      <c r="D310" s="410" t="s">
        <v>213</v>
      </c>
      <c r="E310" s="445" t="s">
        <v>846</v>
      </c>
      <c r="F310" s="412">
        <v>7.56</v>
      </c>
      <c r="G310" s="208" t="s">
        <v>24</v>
      </c>
      <c r="H310" s="411">
        <v>16</v>
      </c>
      <c r="I310" s="222">
        <v>105000</v>
      </c>
      <c r="J310" s="219">
        <f t="shared" si="6"/>
        <v>1680000</v>
      </c>
      <c r="K310" s="207"/>
    </row>
    <row r="311" spans="1:11" ht="18" customHeight="1">
      <c r="A311" s="257">
        <v>302</v>
      </c>
      <c r="B311" s="206">
        <v>3</v>
      </c>
      <c r="C311" s="409" t="s">
        <v>278</v>
      </c>
      <c r="D311" s="410" t="s">
        <v>217</v>
      </c>
      <c r="E311" s="445" t="s">
        <v>846</v>
      </c>
      <c r="F311" s="412">
        <v>7.25</v>
      </c>
      <c r="G311" s="208" t="s">
        <v>24</v>
      </c>
      <c r="H311" s="411">
        <v>16</v>
      </c>
      <c r="I311" s="222">
        <v>105000</v>
      </c>
      <c r="J311" s="219">
        <f t="shared" si="6"/>
        <v>1680000</v>
      </c>
      <c r="K311" s="207"/>
    </row>
    <row r="312" spans="1:11" ht="18" customHeight="1">
      <c r="A312" s="257">
        <v>303</v>
      </c>
      <c r="B312" s="206">
        <v>4</v>
      </c>
      <c r="C312" s="409" t="s">
        <v>828</v>
      </c>
      <c r="D312" s="410" t="s">
        <v>268</v>
      </c>
      <c r="E312" s="445" t="s">
        <v>846</v>
      </c>
      <c r="F312" s="412">
        <v>7</v>
      </c>
      <c r="G312" s="208" t="s">
        <v>24</v>
      </c>
      <c r="H312" s="411">
        <v>16</v>
      </c>
      <c r="I312" s="222">
        <v>105000</v>
      </c>
      <c r="J312" s="219">
        <f t="shared" si="6"/>
        <v>1680000</v>
      </c>
      <c r="K312" s="207"/>
    </row>
    <row r="313" spans="1:11" ht="18" customHeight="1">
      <c r="A313" s="257">
        <v>304</v>
      </c>
      <c r="B313" s="206">
        <v>5</v>
      </c>
      <c r="C313" s="409" t="s">
        <v>829</v>
      </c>
      <c r="D313" s="410" t="s">
        <v>830</v>
      </c>
      <c r="E313" s="445" t="s">
        <v>846</v>
      </c>
      <c r="F313" s="412">
        <v>7</v>
      </c>
      <c r="G313" s="208" t="s">
        <v>24</v>
      </c>
      <c r="H313" s="411">
        <v>16</v>
      </c>
      <c r="I313" s="222">
        <v>105000</v>
      </c>
      <c r="J313" s="219">
        <f t="shared" si="6"/>
        <v>1680000</v>
      </c>
      <c r="K313" s="207"/>
    </row>
    <row r="314" spans="1:11" ht="18" customHeight="1">
      <c r="A314" s="257">
        <v>305</v>
      </c>
      <c r="B314" s="206">
        <v>6</v>
      </c>
      <c r="C314" s="409" t="s">
        <v>831</v>
      </c>
      <c r="D314" s="410" t="s">
        <v>249</v>
      </c>
      <c r="E314" s="445" t="s">
        <v>846</v>
      </c>
      <c r="F314" s="412">
        <v>7.33</v>
      </c>
      <c r="G314" s="208" t="s">
        <v>24</v>
      </c>
      <c r="H314" s="411">
        <v>15</v>
      </c>
      <c r="I314" s="222">
        <v>105000</v>
      </c>
      <c r="J314" s="219">
        <f t="shared" si="6"/>
        <v>1575000</v>
      </c>
      <c r="K314" s="207"/>
    </row>
    <row r="315" spans="1:11" ht="18" customHeight="1">
      <c r="A315" s="257">
        <v>306</v>
      </c>
      <c r="B315" s="206">
        <v>7</v>
      </c>
      <c r="C315" s="409" t="s">
        <v>214</v>
      </c>
      <c r="D315" s="410" t="s">
        <v>389</v>
      </c>
      <c r="E315" s="445" t="s">
        <v>846</v>
      </c>
      <c r="F315" s="412">
        <v>7.5</v>
      </c>
      <c r="G315" s="208" t="s">
        <v>24</v>
      </c>
      <c r="H315" s="411">
        <v>14</v>
      </c>
      <c r="I315" s="222">
        <v>105000</v>
      </c>
      <c r="J315" s="219">
        <f t="shared" si="6"/>
        <v>1470000</v>
      </c>
      <c r="K315" s="207"/>
    </row>
    <row r="316" spans="1:11" ht="18" customHeight="1">
      <c r="A316" s="257">
        <v>307</v>
      </c>
      <c r="B316" s="206">
        <v>8</v>
      </c>
      <c r="C316" s="409" t="s">
        <v>700</v>
      </c>
      <c r="D316" s="410" t="s">
        <v>35</v>
      </c>
      <c r="E316" s="445" t="s">
        <v>846</v>
      </c>
      <c r="F316" s="412">
        <v>7.36</v>
      </c>
      <c r="G316" s="208" t="s">
        <v>24</v>
      </c>
      <c r="H316" s="411">
        <v>14</v>
      </c>
      <c r="I316" s="222">
        <v>105000</v>
      </c>
      <c r="J316" s="219">
        <f t="shared" si="6"/>
        <v>1470000</v>
      </c>
      <c r="K316" s="207"/>
    </row>
    <row r="317" spans="1:11" ht="18" customHeight="1">
      <c r="A317" s="257">
        <v>308</v>
      </c>
      <c r="B317" s="206">
        <v>9</v>
      </c>
      <c r="C317" s="409" t="s">
        <v>832</v>
      </c>
      <c r="D317" s="410" t="s">
        <v>41</v>
      </c>
      <c r="E317" s="445" t="s">
        <v>846</v>
      </c>
      <c r="F317" s="412">
        <v>7.14</v>
      </c>
      <c r="G317" s="208" t="s">
        <v>24</v>
      </c>
      <c r="H317" s="411">
        <v>14</v>
      </c>
      <c r="I317" s="222">
        <v>105000</v>
      </c>
      <c r="J317" s="219">
        <f t="shared" si="6"/>
        <v>1470000</v>
      </c>
      <c r="K317" s="207"/>
    </row>
    <row r="318" spans="1:11" ht="18" customHeight="1">
      <c r="A318" s="257">
        <v>309</v>
      </c>
      <c r="B318" s="206">
        <v>1</v>
      </c>
      <c r="C318" s="409" t="s">
        <v>833</v>
      </c>
      <c r="D318" s="410" t="s">
        <v>62</v>
      </c>
      <c r="E318" s="445" t="s">
        <v>847</v>
      </c>
      <c r="F318" s="412">
        <v>7.69</v>
      </c>
      <c r="G318" s="208" t="s">
        <v>24</v>
      </c>
      <c r="H318" s="411">
        <v>16</v>
      </c>
      <c r="I318" s="222">
        <v>105000</v>
      </c>
      <c r="J318" s="219">
        <f t="shared" si="6"/>
        <v>1680000</v>
      </c>
      <c r="K318" s="207"/>
    </row>
    <row r="319" spans="1:11" ht="18" customHeight="1">
      <c r="A319" s="257">
        <v>310</v>
      </c>
      <c r="B319" s="206">
        <v>2</v>
      </c>
      <c r="C319" s="409" t="s">
        <v>834</v>
      </c>
      <c r="D319" s="410" t="s">
        <v>62</v>
      </c>
      <c r="E319" s="445" t="s">
        <v>847</v>
      </c>
      <c r="F319" s="412">
        <v>7.5</v>
      </c>
      <c r="G319" s="208" t="s">
        <v>24</v>
      </c>
      <c r="H319" s="411">
        <v>16</v>
      </c>
      <c r="I319" s="222">
        <v>105000</v>
      </c>
      <c r="J319" s="219">
        <f t="shared" si="6"/>
        <v>1680000</v>
      </c>
      <c r="K319" s="207"/>
    </row>
    <row r="320" spans="1:11" ht="18" customHeight="1">
      <c r="A320" s="257">
        <v>311</v>
      </c>
      <c r="B320" s="206">
        <v>3</v>
      </c>
      <c r="C320" s="409" t="s">
        <v>832</v>
      </c>
      <c r="D320" s="410" t="s">
        <v>37</v>
      </c>
      <c r="E320" s="445" t="s">
        <v>847</v>
      </c>
      <c r="F320" s="412">
        <v>7.31</v>
      </c>
      <c r="G320" s="208" t="s">
        <v>24</v>
      </c>
      <c r="H320" s="411">
        <v>16</v>
      </c>
      <c r="I320" s="222">
        <v>105000</v>
      </c>
      <c r="J320" s="219">
        <f t="shared" si="6"/>
        <v>1680000</v>
      </c>
      <c r="K320" s="207"/>
    </row>
    <row r="321" spans="1:11" ht="18" customHeight="1">
      <c r="A321" s="257">
        <v>312</v>
      </c>
      <c r="B321" s="206">
        <v>4</v>
      </c>
      <c r="C321" s="409" t="s">
        <v>702</v>
      </c>
      <c r="D321" s="410" t="s">
        <v>268</v>
      </c>
      <c r="E321" s="445" t="s">
        <v>847</v>
      </c>
      <c r="F321" s="412">
        <v>7.31</v>
      </c>
      <c r="G321" s="208" t="s">
        <v>24</v>
      </c>
      <c r="H321" s="411">
        <v>16</v>
      </c>
      <c r="I321" s="222">
        <v>105000</v>
      </c>
      <c r="J321" s="219">
        <f t="shared" si="6"/>
        <v>1680000</v>
      </c>
      <c r="K321" s="207"/>
    </row>
    <row r="322" spans="1:11" ht="18" customHeight="1">
      <c r="A322" s="257">
        <v>313</v>
      </c>
      <c r="B322" s="206">
        <v>5</v>
      </c>
      <c r="C322" s="409" t="s">
        <v>700</v>
      </c>
      <c r="D322" s="410" t="s">
        <v>469</v>
      </c>
      <c r="E322" s="445" t="s">
        <v>847</v>
      </c>
      <c r="F322" s="412">
        <v>7.25</v>
      </c>
      <c r="G322" s="208" t="s">
        <v>24</v>
      </c>
      <c r="H322" s="411">
        <v>16</v>
      </c>
      <c r="I322" s="222">
        <v>105000</v>
      </c>
      <c r="J322" s="219">
        <f t="shared" si="6"/>
        <v>1680000</v>
      </c>
      <c r="K322" s="207"/>
    </row>
    <row r="323" spans="1:11" ht="18" customHeight="1">
      <c r="A323" s="257">
        <v>314</v>
      </c>
      <c r="B323" s="206">
        <v>6</v>
      </c>
      <c r="C323" s="409" t="s">
        <v>835</v>
      </c>
      <c r="D323" s="410" t="s">
        <v>192</v>
      </c>
      <c r="E323" s="445" t="s">
        <v>847</v>
      </c>
      <c r="F323" s="412">
        <v>7.25</v>
      </c>
      <c r="G323" s="208" t="s">
        <v>24</v>
      </c>
      <c r="H323" s="411">
        <v>16</v>
      </c>
      <c r="I323" s="222">
        <v>105000</v>
      </c>
      <c r="J323" s="219">
        <f t="shared" si="6"/>
        <v>1680000</v>
      </c>
      <c r="K323" s="207"/>
    </row>
    <row r="324" spans="1:11" ht="18" customHeight="1">
      <c r="A324" s="257">
        <v>315</v>
      </c>
      <c r="B324" s="206">
        <v>7</v>
      </c>
      <c r="C324" s="409" t="s">
        <v>702</v>
      </c>
      <c r="D324" s="410" t="s">
        <v>68</v>
      </c>
      <c r="E324" s="445" t="s">
        <v>847</v>
      </c>
      <c r="F324" s="412">
        <v>7.19</v>
      </c>
      <c r="G324" s="208" t="s">
        <v>24</v>
      </c>
      <c r="H324" s="411">
        <v>16</v>
      </c>
      <c r="I324" s="222">
        <v>105000</v>
      </c>
      <c r="J324" s="219">
        <f t="shared" si="6"/>
        <v>1680000</v>
      </c>
      <c r="K324" s="207"/>
    </row>
    <row r="325" spans="1:11" ht="18" customHeight="1">
      <c r="A325" s="257">
        <v>316</v>
      </c>
      <c r="B325" s="206">
        <v>8</v>
      </c>
      <c r="C325" s="409" t="s">
        <v>836</v>
      </c>
      <c r="D325" s="410" t="s">
        <v>249</v>
      </c>
      <c r="E325" s="445" t="s">
        <v>847</v>
      </c>
      <c r="F325" s="412">
        <v>7.13</v>
      </c>
      <c r="G325" s="208" t="s">
        <v>24</v>
      </c>
      <c r="H325" s="411">
        <v>16</v>
      </c>
      <c r="I325" s="222">
        <v>105000</v>
      </c>
      <c r="J325" s="219">
        <f t="shared" si="6"/>
        <v>1680000</v>
      </c>
      <c r="K325" s="207"/>
    </row>
    <row r="326" spans="1:11" ht="18" customHeight="1">
      <c r="A326" s="257">
        <v>317</v>
      </c>
      <c r="B326" s="206">
        <v>9</v>
      </c>
      <c r="C326" s="409" t="s">
        <v>707</v>
      </c>
      <c r="D326" s="410" t="s">
        <v>377</v>
      </c>
      <c r="E326" s="445" t="s">
        <v>847</v>
      </c>
      <c r="F326" s="412">
        <v>7.64</v>
      </c>
      <c r="G326" s="208" t="s">
        <v>24</v>
      </c>
      <c r="H326" s="411">
        <v>14</v>
      </c>
      <c r="I326" s="222">
        <v>105000</v>
      </c>
      <c r="J326" s="219">
        <f t="shared" si="6"/>
        <v>1470000</v>
      </c>
      <c r="K326" s="207"/>
    </row>
    <row r="327" spans="1:11" ht="18" customHeight="1">
      <c r="A327" s="257">
        <v>318</v>
      </c>
      <c r="B327" s="206">
        <v>10</v>
      </c>
      <c r="C327" s="409" t="s">
        <v>837</v>
      </c>
      <c r="D327" s="410" t="s">
        <v>41</v>
      </c>
      <c r="E327" s="445" t="s">
        <v>847</v>
      </c>
      <c r="F327" s="412">
        <v>7.57</v>
      </c>
      <c r="G327" s="208" t="s">
        <v>24</v>
      </c>
      <c r="H327" s="411">
        <v>14</v>
      </c>
      <c r="I327" s="222">
        <v>105000</v>
      </c>
      <c r="J327" s="219">
        <f t="shared" si="6"/>
        <v>1470000</v>
      </c>
      <c r="K327" s="207"/>
    </row>
    <row r="328" spans="1:11" ht="18" customHeight="1">
      <c r="A328" s="257">
        <v>319</v>
      </c>
      <c r="B328" s="206">
        <v>11</v>
      </c>
      <c r="C328" s="409" t="s">
        <v>838</v>
      </c>
      <c r="D328" s="410" t="s">
        <v>290</v>
      </c>
      <c r="E328" s="445" t="s">
        <v>847</v>
      </c>
      <c r="F328" s="412">
        <v>7.43</v>
      </c>
      <c r="G328" s="208" t="s">
        <v>24</v>
      </c>
      <c r="H328" s="411">
        <v>14</v>
      </c>
      <c r="I328" s="222">
        <v>105000</v>
      </c>
      <c r="J328" s="219">
        <f t="shared" si="6"/>
        <v>1470000</v>
      </c>
      <c r="K328" s="207"/>
    </row>
    <row r="329" spans="1:11" ht="18" customHeight="1">
      <c r="A329" s="257">
        <v>320</v>
      </c>
      <c r="B329" s="206">
        <v>12</v>
      </c>
      <c r="C329" s="409" t="s">
        <v>839</v>
      </c>
      <c r="D329" s="410" t="s">
        <v>211</v>
      </c>
      <c r="E329" s="445" t="s">
        <v>847</v>
      </c>
      <c r="F329" s="412">
        <v>7.29</v>
      </c>
      <c r="G329" s="208" t="s">
        <v>24</v>
      </c>
      <c r="H329" s="411">
        <v>14</v>
      </c>
      <c r="I329" s="222">
        <v>105000</v>
      </c>
      <c r="J329" s="219">
        <f t="shared" si="6"/>
        <v>1470000</v>
      </c>
      <c r="K329" s="207"/>
    </row>
    <row r="330" spans="1:11" ht="18" customHeight="1">
      <c r="A330" s="257">
        <v>321</v>
      </c>
      <c r="B330" s="206">
        <v>13</v>
      </c>
      <c r="C330" s="409" t="s">
        <v>442</v>
      </c>
      <c r="D330" s="410" t="s">
        <v>840</v>
      </c>
      <c r="E330" s="445" t="s">
        <v>847</v>
      </c>
      <c r="F330" s="412">
        <v>7.29</v>
      </c>
      <c r="G330" s="208" t="s">
        <v>24</v>
      </c>
      <c r="H330" s="411">
        <v>14</v>
      </c>
      <c r="I330" s="222">
        <v>105000</v>
      </c>
      <c r="J330" s="219">
        <f t="shared" si="6"/>
        <v>1470000</v>
      </c>
      <c r="K330" s="207"/>
    </row>
    <row r="331" spans="1:11" ht="18" customHeight="1">
      <c r="A331" s="257">
        <v>322</v>
      </c>
      <c r="B331" s="206">
        <v>14</v>
      </c>
      <c r="C331" s="409" t="s">
        <v>707</v>
      </c>
      <c r="D331" s="410" t="s">
        <v>451</v>
      </c>
      <c r="E331" s="445" t="s">
        <v>847</v>
      </c>
      <c r="F331" s="412">
        <v>7.21</v>
      </c>
      <c r="G331" s="208" t="s">
        <v>24</v>
      </c>
      <c r="H331" s="411">
        <v>14</v>
      </c>
      <c r="I331" s="222">
        <v>105000</v>
      </c>
      <c r="J331" s="219">
        <f t="shared" si="6"/>
        <v>1470000</v>
      </c>
      <c r="K331" s="207"/>
    </row>
    <row r="332" spans="1:11" ht="18" customHeight="1">
      <c r="A332" s="257">
        <v>323</v>
      </c>
      <c r="B332" s="206">
        <v>15</v>
      </c>
      <c r="C332" s="409" t="s">
        <v>841</v>
      </c>
      <c r="D332" s="410" t="s">
        <v>218</v>
      </c>
      <c r="E332" s="445" t="s">
        <v>847</v>
      </c>
      <c r="F332" s="412">
        <v>7.21</v>
      </c>
      <c r="G332" s="208" t="s">
        <v>24</v>
      </c>
      <c r="H332" s="411">
        <v>14</v>
      </c>
      <c r="I332" s="222">
        <v>105000</v>
      </c>
      <c r="J332" s="219">
        <f t="shared" si="6"/>
        <v>1470000</v>
      </c>
      <c r="K332" s="207"/>
    </row>
    <row r="333" spans="1:11" ht="18" customHeight="1">
      <c r="A333" s="257">
        <v>324</v>
      </c>
      <c r="B333" s="206">
        <v>16</v>
      </c>
      <c r="C333" s="409" t="s">
        <v>803</v>
      </c>
      <c r="D333" s="410" t="s">
        <v>213</v>
      </c>
      <c r="E333" s="445" t="s">
        <v>847</v>
      </c>
      <c r="F333" s="412">
        <v>7.14</v>
      </c>
      <c r="G333" s="208" t="s">
        <v>24</v>
      </c>
      <c r="H333" s="411">
        <v>14</v>
      </c>
      <c r="I333" s="222">
        <v>105000</v>
      </c>
      <c r="J333" s="219">
        <f t="shared" si="6"/>
        <v>1470000</v>
      </c>
      <c r="K333" s="207"/>
    </row>
    <row r="334" spans="1:11" ht="18" customHeight="1">
      <c r="A334" s="257">
        <v>325</v>
      </c>
      <c r="B334" s="206">
        <v>17</v>
      </c>
      <c r="C334" s="409" t="s">
        <v>842</v>
      </c>
      <c r="D334" s="410" t="s">
        <v>213</v>
      </c>
      <c r="E334" s="445" t="s">
        <v>847</v>
      </c>
      <c r="F334" s="412">
        <v>7.38</v>
      </c>
      <c r="G334" s="208" t="s">
        <v>24</v>
      </c>
      <c r="H334" s="411">
        <v>13</v>
      </c>
      <c r="I334" s="222">
        <v>105000</v>
      </c>
      <c r="J334" s="219">
        <f t="shared" si="6"/>
        <v>1365000</v>
      </c>
      <c r="K334" s="207"/>
    </row>
    <row r="335" spans="1:11" ht="18" customHeight="1">
      <c r="A335" s="257">
        <v>326</v>
      </c>
      <c r="B335" s="208">
        <v>1</v>
      </c>
      <c r="C335" s="422" t="s">
        <v>721</v>
      </c>
      <c r="D335" s="423" t="s">
        <v>377</v>
      </c>
      <c r="E335" s="446" t="s">
        <v>843</v>
      </c>
      <c r="F335" s="424">
        <v>7.07</v>
      </c>
      <c r="G335" s="208" t="s">
        <v>24</v>
      </c>
      <c r="H335" s="425">
        <v>14</v>
      </c>
      <c r="I335" s="426">
        <v>105000</v>
      </c>
      <c r="J335" s="328">
        <f t="shared" si="6"/>
        <v>1470000</v>
      </c>
      <c r="K335" s="209"/>
    </row>
    <row r="336" spans="1:11" ht="18.75">
      <c r="A336" s="266"/>
      <c r="B336" s="300"/>
      <c r="C336" s="428" t="s">
        <v>662</v>
      </c>
      <c r="D336" s="429"/>
      <c r="E336" s="404"/>
      <c r="F336" s="427"/>
      <c r="G336" s="404"/>
      <c r="H336" s="405"/>
      <c r="I336" s="406"/>
      <c r="J336" s="268">
        <f>SUM(J10:J335)</f>
        <v>734120000</v>
      </c>
      <c r="K336" s="442"/>
    </row>
    <row r="337" ht="15">
      <c r="K337" s="354"/>
    </row>
    <row r="338" spans="3:11" ht="17.25">
      <c r="C338" s="78" t="s">
        <v>52</v>
      </c>
      <c r="D338" s="78"/>
      <c r="E338" s="390"/>
      <c r="F338" s="78"/>
      <c r="G338" s="78" t="s">
        <v>227</v>
      </c>
      <c r="H338" s="79"/>
      <c r="I338" s="78"/>
      <c r="J338" s="80" t="s">
        <v>150</v>
      </c>
      <c r="K338" s="77"/>
    </row>
    <row r="342" spans="7:10" ht="18">
      <c r="G342" s="443" t="s">
        <v>877</v>
      </c>
      <c r="H342" s="86"/>
      <c r="I342" s="85"/>
      <c r="J342" s="87" t="s">
        <v>149</v>
      </c>
    </row>
    <row r="394" spans="1:4" ht="16.5">
      <c r="A394" s="430" t="s">
        <v>255</v>
      </c>
      <c r="B394" s="430"/>
      <c r="C394" s="430"/>
      <c r="D394" s="430"/>
    </row>
    <row r="395" spans="1:4" ht="17.25">
      <c r="A395" s="431" t="s">
        <v>1</v>
      </c>
      <c r="B395" s="431"/>
      <c r="C395" s="431"/>
      <c r="D395" s="431"/>
    </row>
    <row r="396" spans="1:4" ht="16.5">
      <c r="A396" s="334"/>
      <c r="B396" s="334"/>
      <c r="C396" s="334"/>
      <c r="D396" s="334"/>
    </row>
    <row r="397" spans="1:11" ht="17.25">
      <c r="A397" s="433" t="s">
        <v>261</v>
      </c>
      <c r="B397" s="433"/>
      <c r="C397" s="433"/>
      <c r="D397" s="433"/>
      <c r="E397" s="433"/>
      <c r="F397" s="433"/>
      <c r="G397" s="433"/>
      <c r="H397" s="433"/>
      <c r="I397" s="433"/>
      <c r="J397" s="433"/>
      <c r="K397" s="433"/>
    </row>
    <row r="398" spans="1:11" ht="15">
      <c r="A398" s="413" t="s">
        <v>401</v>
      </c>
      <c r="B398" s="413"/>
      <c r="C398" s="413"/>
      <c r="D398" s="413"/>
      <c r="E398" s="413"/>
      <c r="F398" s="413"/>
      <c r="G398" s="413"/>
      <c r="H398" s="413"/>
      <c r="I398" s="413"/>
      <c r="J398" s="413"/>
      <c r="K398" s="413"/>
    </row>
    <row r="399" spans="1:11" ht="15.75">
      <c r="A399" s="1"/>
      <c r="B399" s="265"/>
      <c r="C399" s="3"/>
      <c r="D399" s="3"/>
      <c r="E399" s="4"/>
      <c r="F399" s="3"/>
      <c r="G399" s="5"/>
      <c r="H399" s="5"/>
      <c r="I399" s="6"/>
      <c r="J399" s="7"/>
      <c r="K399" s="3"/>
    </row>
    <row r="400" spans="1:11" ht="18.75">
      <c r="A400" s="231" t="s">
        <v>3</v>
      </c>
      <c r="B400" s="232" t="s">
        <v>4</v>
      </c>
      <c r="C400" s="233"/>
      <c r="D400" s="234"/>
      <c r="E400" s="235"/>
      <c r="F400" s="236" t="s">
        <v>5</v>
      </c>
      <c r="G400" s="237"/>
      <c r="H400" s="237"/>
      <c r="I400" s="238" t="s">
        <v>6</v>
      </c>
      <c r="J400" s="239" t="s">
        <v>7</v>
      </c>
      <c r="K400" s="240" t="s">
        <v>8</v>
      </c>
    </row>
    <row r="401" spans="1:11" ht="18.75">
      <c r="A401" s="241" t="s">
        <v>9</v>
      </c>
      <c r="B401" s="242" t="s">
        <v>9</v>
      </c>
      <c r="C401" s="243" t="s">
        <v>10</v>
      </c>
      <c r="D401" s="242"/>
      <c r="E401" s="244" t="s">
        <v>11</v>
      </c>
      <c r="F401" s="244" t="s">
        <v>12</v>
      </c>
      <c r="G401" s="245" t="s">
        <v>13</v>
      </c>
      <c r="H401" s="245" t="s">
        <v>7</v>
      </c>
      <c r="I401" s="246" t="s">
        <v>14</v>
      </c>
      <c r="J401" s="247" t="s">
        <v>15</v>
      </c>
      <c r="K401" s="245" t="s">
        <v>16</v>
      </c>
    </row>
    <row r="402" spans="1:11" ht="18.75">
      <c r="A402" s="248"/>
      <c r="B402" s="249" t="s">
        <v>17</v>
      </c>
      <c r="C402" s="250"/>
      <c r="D402" s="251"/>
      <c r="E402" s="252"/>
      <c r="F402" s="252" t="s">
        <v>18</v>
      </c>
      <c r="G402" s="253" t="s">
        <v>19</v>
      </c>
      <c r="H402" s="253"/>
      <c r="I402" s="254"/>
      <c r="J402" s="254" t="s">
        <v>20</v>
      </c>
      <c r="K402" s="255"/>
    </row>
    <row r="403" spans="1:11" ht="18.75">
      <c r="A403" s="256">
        <v>1</v>
      </c>
      <c r="B403" s="204">
        <v>1</v>
      </c>
      <c r="C403" s="337" t="s">
        <v>262</v>
      </c>
      <c r="D403" s="338" t="s">
        <v>263</v>
      </c>
      <c r="E403" s="204" t="s">
        <v>282</v>
      </c>
      <c r="F403" s="271">
        <v>8.13</v>
      </c>
      <c r="G403" s="206" t="s">
        <v>24</v>
      </c>
      <c r="H403" s="212">
        <f aca="true" t="shared" si="7" ref="H403:H434">F403</f>
        <v>8.13</v>
      </c>
      <c r="I403" s="216">
        <v>360000</v>
      </c>
      <c r="J403" s="217">
        <f aca="true" t="shared" si="8" ref="J403:J434">I403*5</f>
        <v>1800000</v>
      </c>
      <c r="K403" s="205"/>
    </row>
    <row r="404" spans="1:11" ht="18.75">
      <c r="A404" s="257">
        <v>2</v>
      </c>
      <c r="B404" s="206">
        <v>2</v>
      </c>
      <c r="C404" s="339" t="s">
        <v>212</v>
      </c>
      <c r="D404" s="340" t="s">
        <v>264</v>
      </c>
      <c r="E404" s="206" t="s">
        <v>282</v>
      </c>
      <c r="F404" s="272">
        <v>8.03</v>
      </c>
      <c r="G404" s="206" t="s">
        <v>24</v>
      </c>
      <c r="H404" s="213">
        <f t="shared" si="7"/>
        <v>8.03</v>
      </c>
      <c r="I404" s="218">
        <v>360000</v>
      </c>
      <c r="J404" s="219">
        <f t="shared" si="8"/>
        <v>1800000</v>
      </c>
      <c r="K404" s="207"/>
    </row>
    <row r="405" spans="1:11" ht="18.75">
      <c r="A405" s="257">
        <v>3</v>
      </c>
      <c r="B405" s="206">
        <v>3</v>
      </c>
      <c r="C405" s="339" t="s">
        <v>265</v>
      </c>
      <c r="D405" s="340" t="s">
        <v>266</v>
      </c>
      <c r="E405" s="206" t="s">
        <v>282</v>
      </c>
      <c r="F405" s="272">
        <v>7.9</v>
      </c>
      <c r="G405" s="206" t="s">
        <v>24</v>
      </c>
      <c r="H405" s="213">
        <f t="shared" si="7"/>
        <v>7.9</v>
      </c>
      <c r="I405" s="218">
        <v>310000</v>
      </c>
      <c r="J405" s="219">
        <f t="shared" si="8"/>
        <v>1550000</v>
      </c>
      <c r="K405" s="207"/>
    </row>
    <row r="406" spans="1:11" ht="18.75">
      <c r="A406" s="257">
        <v>4</v>
      </c>
      <c r="B406" s="206">
        <v>4</v>
      </c>
      <c r="C406" s="339" t="s">
        <v>267</v>
      </c>
      <c r="D406" s="340" t="s">
        <v>268</v>
      </c>
      <c r="E406" s="206" t="s">
        <v>282</v>
      </c>
      <c r="F406" s="272">
        <v>7.9</v>
      </c>
      <c r="G406" s="206" t="s">
        <v>24</v>
      </c>
      <c r="H406" s="213">
        <f t="shared" si="7"/>
        <v>7.9</v>
      </c>
      <c r="I406" s="218">
        <v>310000</v>
      </c>
      <c r="J406" s="219">
        <f t="shared" si="8"/>
        <v>1550000</v>
      </c>
      <c r="K406" s="207"/>
    </row>
    <row r="407" spans="1:11" ht="18.75">
      <c r="A407" s="257">
        <v>5</v>
      </c>
      <c r="B407" s="206">
        <v>5</v>
      </c>
      <c r="C407" s="339" t="s">
        <v>269</v>
      </c>
      <c r="D407" s="340" t="s">
        <v>270</v>
      </c>
      <c r="E407" s="206" t="s">
        <v>282</v>
      </c>
      <c r="F407" s="272">
        <v>7.83</v>
      </c>
      <c r="G407" s="206" t="s">
        <v>24</v>
      </c>
      <c r="H407" s="213">
        <f t="shared" si="7"/>
        <v>7.83</v>
      </c>
      <c r="I407" s="218">
        <v>310000</v>
      </c>
      <c r="J407" s="219">
        <f t="shared" si="8"/>
        <v>1550000</v>
      </c>
      <c r="K407" s="207"/>
    </row>
    <row r="408" spans="1:11" ht="18.75">
      <c r="A408" s="257">
        <v>6</v>
      </c>
      <c r="B408" s="206">
        <v>6</v>
      </c>
      <c r="C408" s="339" t="s">
        <v>271</v>
      </c>
      <c r="D408" s="340" t="s">
        <v>272</v>
      </c>
      <c r="E408" s="206" t="s">
        <v>282</v>
      </c>
      <c r="F408" s="272">
        <v>7.77</v>
      </c>
      <c r="G408" s="206" t="s">
        <v>24</v>
      </c>
      <c r="H408" s="213">
        <f t="shared" si="7"/>
        <v>7.77</v>
      </c>
      <c r="I408" s="218">
        <v>310000</v>
      </c>
      <c r="J408" s="219">
        <f t="shared" si="8"/>
        <v>1550000</v>
      </c>
      <c r="K408" s="207"/>
    </row>
    <row r="409" spans="1:11" ht="18.75">
      <c r="A409" s="257">
        <v>7</v>
      </c>
      <c r="B409" s="206">
        <v>7</v>
      </c>
      <c r="C409" s="339" t="s">
        <v>273</v>
      </c>
      <c r="D409" s="340" t="s">
        <v>268</v>
      </c>
      <c r="E409" s="206" t="s">
        <v>282</v>
      </c>
      <c r="F409" s="272">
        <v>7.77</v>
      </c>
      <c r="G409" s="206" t="s">
        <v>24</v>
      </c>
      <c r="H409" s="213">
        <f t="shared" si="7"/>
        <v>7.77</v>
      </c>
      <c r="I409" s="218">
        <v>310000</v>
      </c>
      <c r="J409" s="219">
        <f t="shared" si="8"/>
        <v>1550000</v>
      </c>
      <c r="K409" s="207"/>
    </row>
    <row r="410" spans="1:11" ht="18.75">
      <c r="A410" s="257">
        <v>8</v>
      </c>
      <c r="B410" s="206">
        <v>8</v>
      </c>
      <c r="C410" s="339" t="s">
        <v>212</v>
      </c>
      <c r="D410" s="340" t="s">
        <v>274</v>
      </c>
      <c r="E410" s="206" t="s">
        <v>282</v>
      </c>
      <c r="F410" s="272">
        <v>7.67</v>
      </c>
      <c r="G410" s="206" t="s">
        <v>24</v>
      </c>
      <c r="H410" s="213">
        <f t="shared" si="7"/>
        <v>7.67</v>
      </c>
      <c r="I410" s="218">
        <v>310000</v>
      </c>
      <c r="J410" s="219">
        <f t="shared" si="8"/>
        <v>1550000</v>
      </c>
      <c r="K410" s="207"/>
    </row>
    <row r="411" spans="1:11" ht="18.75">
      <c r="A411" s="257">
        <v>9</v>
      </c>
      <c r="B411" s="206">
        <v>9</v>
      </c>
      <c r="C411" s="339" t="s">
        <v>275</v>
      </c>
      <c r="D411" s="340" t="s">
        <v>276</v>
      </c>
      <c r="E411" s="206" t="s">
        <v>282</v>
      </c>
      <c r="F411" s="272">
        <v>7.67</v>
      </c>
      <c r="G411" s="206" t="s">
        <v>24</v>
      </c>
      <c r="H411" s="213">
        <f t="shared" si="7"/>
        <v>7.67</v>
      </c>
      <c r="I411" s="218">
        <v>310000</v>
      </c>
      <c r="J411" s="219">
        <f t="shared" si="8"/>
        <v>1550000</v>
      </c>
      <c r="K411" s="207"/>
    </row>
    <row r="412" spans="1:11" ht="18.75">
      <c r="A412" s="257">
        <v>10</v>
      </c>
      <c r="B412" s="206">
        <v>10</v>
      </c>
      <c r="C412" s="339" t="s">
        <v>277</v>
      </c>
      <c r="D412" s="340" t="s">
        <v>37</v>
      </c>
      <c r="E412" s="206" t="s">
        <v>282</v>
      </c>
      <c r="F412" s="272">
        <v>7.57</v>
      </c>
      <c r="G412" s="206" t="s">
        <v>24</v>
      </c>
      <c r="H412" s="213">
        <f t="shared" si="7"/>
        <v>7.57</v>
      </c>
      <c r="I412" s="218">
        <v>310000</v>
      </c>
      <c r="J412" s="219">
        <f t="shared" si="8"/>
        <v>1550000</v>
      </c>
      <c r="K412" s="207"/>
    </row>
    <row r="413" spans="1:11" ht="18.75">
      <c r="A413" s="257">
        <v>11</v>
      </c>
      <c r="B413" s="206">
        <v>11</v>
      </c>
      <c r="C413" s="339" t="s">
        <v>278</v>
      </c>
      <c r="D413" s="340" t="s">
        <v>268</v>
      </c>
      <c r="E413" s="206" t="s">
        <v>282</v>
      </c>
      <c r="F413" s="272">
        <v>7.57</v>
      </c>
      <c r="G413" s="206" t="s">
        <v>24</v>
      </c>
      <c r="H413" s="213">
        <f t="shared" si="7"/>
        <v>7.57</v>
      </c>
      <c r="I413" s="218">
        <v>310000</v>
      </c>
      <c r="J413" s="219">
        <f t="shared" si="8"/>
        <v>1550000</v>
      </c>
      <c r="K413" s="207"/>
    </row>
    <row r="414" spans="1:11" ht="18.75">
      <c r="A414" s="257">
        <v>12</v>
      </c>
      <c r="B414" s="206">
        <v>12</v>
      </c>
      <c r="C414" s="339" t="s">
        <v>278</v>
      </c>
      <c r="D414" s="340" t="s">
        <v>279</v>
      </c>
      <c r="E414" s="206" t="s">
        <v>282</v>
      </c>
      <c r="F414" s="272">
        <v>7.47</v>
      </c>
      <c r="G414" s="206" t="s">
        <v>24</v>
      </c>
      <c r="H414" s="213">
        <f t="shared" si="7"/>
        <v>7.47</v>
      </c>
      <c r="I414" s="218">
        <v>310000</v>
      </c>
      <c r="J414" s="219">
        <f t="shared" si="8"/>
        <v>1550000</v>
      </c>
      <c r="K414" s="207"/>
    </row>
    <row r="415" spans="1:11" ht="18.75">
      <c r="A415" s="257">
        <v>13</v>
      </c>
      <c r="B415" s="206">
        <v>13</v>
      </c>
      <c r="C415" s="339" t="s">
        <v>212</v>
      </c>
      <c r="D415" s="340" t="s">
        <v>264</v>
      </c>
      <c r="E415" s="206" t="s">
        <v>282</v>
      </c>
      <c r="F415" s="272">
        <v>7.4</v>
      </c>
      <c r="G415" s="206" t="s">
        <v>24</v>
      </c>
      <c r="H415" s="213">
        <f t="shared" si="7"/>
        <v>7.4</v>
      </c>
      <c r="I415" s="218">
        <v>310000</v>
      </c>
      <c r="J415" s="219">
        <f t="shared" si="8"/>
        <v>1550000</v>
      </c>
      <c r="K415" s="207"/>
    </row>
    <row r="416" spans="1:11" ht="18.75">
      <c r="A416" s="257">
        <v>14</v>
      </c>
      <c r="B416" s="225">
        <v>14</v>
      </c>
      <c r="C416" s="341" t="s">
        <v>280</v>
      </c>
      <c r="D416" s="342" t="s">
        <v>281</v>
      </c>
      <c r="E416" s="225" t="s">
        <v>282</v>
      </c>
      <c r="F416" s="292">
        <v>7.4</v>
      </c>
      <c r="G416" s="225" t="s">
        <v>24</v>
      </c>
      <c r="H416" s="226">
        <f t="shared" si="7"/>
        <v>7.4</v>
      </c>
      <c r="I416" s="227">
        <v>310000</v>
      </c>
      <c r="J416" s="228">
        <f t="shared" si="8"/>
        <v>1550000</v>
      </c>
      <c r="K416" s="259"/>
    </row>
    <row r="417" spans="1:11" ht="18.75">
      <c r="A417" s="257">
        <v>15</v>
      </c>
      <c r="B417" s="214">
        <v>1</v>
      </c>
      <c r="C417" s="337" t="s">
        <v>283</v>
      </c>
      <c r="D417" s="338" t="s">
        <v>284</v>
      </c>
      <c r="E417" s="214" t="s">
        <v>298</v>
      </c>
      <c r="F417" s="271">
        <v>7.77</v>
      </c>
      <c r="G417" s="214" t="s">
        <v>24</v>
      </c>
      <c r="H417" s="221">
        <f t="shared" si="7"/>
        <v>7.77</v>
      </c>
      <c r="I417" s="222">
        <v>310000</v>
      </c>
      <c r="J417" s="223">
        <f t="shared" si="8"/>
        <v>1550000</v>
      </c>
      <c r="K417" s="258"/>
    </row>
    <row r="418" spans="1:11" ht="18.75">
      <c r="A418" s="257">
        <v>16</v>
      </c>
      <c r="B418" s="214">
        <v>2</v>
      </c>
      <c r="C418" s="339" t="s">
        <v>285</v>
      </c>
      <c r="D418" s="340" t="s">
        <v>211</v>
      </c>
      <c r="E418" s="214" t="s">
        <v>298</v>
      </c>
      <c r="F418" s="272">
        <v>7.73</v>
      </c>
      <c r="G418" s="206" t="s">
        <v>24</v>
      </c>
      <c r="H418" s="221">
        <f t="shared" si="7"/>
        <v>7.73</v>
      </c>
      <c r="I418" s="218">
        <v>310000</v>
      </c>
      <c r="J418" s="219">
        <f t="shared" si="8"/>
        <v>1550000</v>
      </c>
      <c r="K418" s="207"/>
    </row>
    <row r="419" spans="1:11" ht="18.75">
      <c r="A419" s="257">
        <v>17</v>
      </c>
      <c r="B419" s="214">
        <v>3</v>
      </c>
      <c r="C419" s="339" t="s">
        <v>286</v>
      </c>
      <c r="D419" s="340" t="s">
        <v>287</v>
      </c>
      <c r="E419" s="214" t="s">
        <v>298</v>
      </c>
      <c r="F419" s="272">
        <v>7.73</v>
      </c>
      <c r="G419" s="206" t="s">
        <v>24</v>
      </c>
      <c r="H419" s="221">
        <f t="shared" si="7"/>
        <v>7.73</v>
      </c>
      <c r="I419" s="218">
        <v>310000</v>
      </c>
      <c r="J419" s="219">
        <f t="shared" si="8"/>
        <v>1550000</v>
      </c>
      <c r="K419" s="258"/>
    </row>
    <row r="420" spans="1:11" ht="18.75">
      <c r="A420" s="257">
        <v>18</v>
      </c>
      <c r="B420" s="214">
        <v>4</v>
      </c>
      <c r="C420" s="339" t="s">
        <v>288</v>
      </c>
      <c r="D420" s="340" t="s">
        <v>43</v>
      </c>
      <c r="E420" s="214" t="s">
        <v>298</v>
      </c>
      <c r="F420" s="272">
        <v>7.73</v>
      </c>
      <c r="G420" s="206" t="s">
        <v>24</v>
      </c>
      <c r="H420" s="221">
        <f t="shared" si="7"/>
        <v>7.73</v>
      </c>
      <c r="I420" s="218">
        <v>310000</v>
      </c>
      <c r="J420" s="219">
        <f t="shared" si="8"/>
        <v>1550000</v>
      </c>
      <c r="K420" s="258"/>
    </row>
    <row r="421" spans="1:11" ht="18.75">
      <c r="A421" s="257">
        <v>19</v>
      </c>
      <c r="B421" s="214">
        <v>5</v>
      </c>
      <c r="C421" s="339" t="s">
        <v>289</v>
      </c>
      <c r="D421" s="340" t="s">
        <v>290</v>
      </c>
      <c r="E421" s="214" t="s">
        <v>298</v>
      </c>
      <c r="F421" s="272">
        <v>7.63</v>
      </c>
      <c r="G421" s="206" t="s">
        <v>24</v>
      </c>
      <c r="H421" s="221">
        <f t="shared" si="7"/>
        <v>7.63</v>
      </c>
      <c r="I421" s="218">
        <v>310000</v>
      </c>
      <c r="J421" s="219">
        <f t="shared" si="8"/>
        <v>1550000</v>
      </c>
      <c r="K421" s="258"/>
    </row>
    <row r="422" spans="1:11" ht="18.75">
      <c r="A422" s="257">
        <v>20</v>
      </c>
      <c r="B422" s="214">
        <v>6</v>
      </c>
      <c r="C422" s="339" t="s">
        <v>291</v>
      </c>
      <c r="D422" s="340" t="s">
        <v>292</v>
      </c>
      <c r="E422" s="214" t="s">
        <v>298</v>
      </c>
      <c r="F422" s="272">
        <v>7.53</v>
      </c>
      <c r="G422" s="206" t="s">
        <v>24</v>
      </c>
      <c r="H422" s="221">
        <f t="shared" si="7"/>
        <v>7.53</v>
      </c>
      <c r="I422" s="218">
        <v>310000</v>
      </c>
      <c r="J422" s="219">
        <f t="shared" si="8"/>
        <v>1550000</v>
      </c>
      <c r="K422" s="207"/>
    </row>
    <row r="423" spans="1:11" ht="18.75">
      <c r="A423" s="257">
        <v>21</v>
      </c>
      <c r="B423" s="214">
        <v>7</v>
      </c>
      <c r="C423" s="339" t="s">
        <v>293</v>
      </c>
      <c r="D423" s="340" t="s">
        <v>294</v>
      </c>
      <c r="E423" s="214" t="s">
        <v>298</v>
      </c>
      <c r="F423" s="272">
        <v>7.5</v>
      </c>
      <c r="G423" s="206" t="s">
        <v>24</v>
      </c>
      <c r="H423" s="221">
        <f t="shared" si="7"/>
        <v>7.5</v>
      </c>
      <c r="I423" s="218">
        <v>310000</v>
      </c>
      <c r="J423" s="219">
        <f t="shared" si="8"/>
        <v>1550000</v>
      </c>
      <c r="K423" s="207"/>
    </row>
    <row r="424" spans="1:11" ht="18.75">
      <c r="A424" s="257">
        <v>22</v>
      </c>
      <c r="B424" s="214">
        <v>8</v>
      </c>
      <c r="C424" s="339" t="s">
        <v>212</v>
      </c>
      <c r="D424" s="340" t="s">
        <v>295</v>
      </c>
      <c r="E424" s="214" t="s">
        <v>298</v>
      </c>
      <c r="F424" s="272">
        <v>7.47</v>
      </c>
      <c r="G424" s="206" t="s">
        <v>24</v>
      </c>
      <c r="H424" s="221">
        <f t="shared" si="7"/>
        <v>7.47</v>
      </c>
      <c r="I424" s="218">
        <v>310000</v>
      </c>
      <c r="J424" s="219">
        <f t="shared" si="8"/>
        <v>1550000</v>
      </c>
      <c r="K424" s="207"/>
    </row>
    <row r="425" spans="1:11" ht="18.75">
      <c r="A425" s="257">
        <v>23</v>
      </c>
      <c r="B425" s="214">
        <v>9</v>
      </c>
      <c r="C425" s="339" t="s">
        <v>296</v>
      </c>
      <c r="D425" s="340" t="s">
        <v>192</v>
      </c>
      <c r="E425" s="214" t="s">
        <v>298</v>
      </c>
      <c r="F425" s="272">
        <v>7.47</v>
      </c>
      <c r="G425" s="206" t="s">
        <v>24</v>
      </c>
      <c r="H425" s="221">
        <f t="shared" si="7"/>
        <v>7.47</v>
      </c>
      <c r="I425" s="218">
        <v>310000</v>
      </c>
      <c r="J425" s="219">
        <f t="shared" si="8"/>
        <v>1550000</v>
      </c>
      <c r="K425" s="207"/>
    </row>
    <row r="426" spans="1:11" ht="18.75">
      <c r="A426" s="345">
        <v>24</v>
      </c>
      <c r="B426" s="208">
        <v>10</v>
      </c>
      <c r="C426" s="339" t="s">
        <v>297</v>
      </c>
      <c r="D426" s="340" t="s">
        <v>213</v>
      </c>
      <c r="E426" s="208" t="s">
        <v>298</v>
      </c>
      <c r="F426" s="355">
        <v>7.4</v>
      </c>
      <c r="G426" s="208" t="s">
        <v>24</v>
      </c>
      <c r="H426" s="326">
        <f t="shared" si="7"/>
        <v>7.4</v>
      </c>
      <c r="I426" s="327">
        <v>310000</v>
      </c>
      <c r="J426" s="328">
        <f t="shared" si="8"/>
        <v>1550000</v>
      </c>
      <c r="K426" s="209"/>
    </row>
    <row r="427" spans="1:11" ht="18.75">
      <c r="A427" s="345">
        <v>25</v>
      </c>
      <c r="B427" s="208">
        <v>11</v>
      </c>
      <c r="C427" s="339" t="s">
        <v>394</v>
      </c>
      <c r="D427" s="340" t="s">
        <v>100</v>
      </c>
      <c r="E427" s="208" t="s">
        <v>298</v>
      </c>
      <c r="F427" s="272">
        <v>7.37</v>
      </c>
      <c r="G427" s="208" t="s">
        <v>24</v>
      </c>
      <c r="H427" s="213">
        <f t="shared" si="7"/>
        <v>7.37</v>
      </c>
      <c r="I427" s="327">
        <v>310000</v>
      </c>
      <c r="J427" s="328">
        <f t="shared" si="8"/>
        <v>1550000</v>
      </c>
      <c r="K427" s="207"/>
    </row>
    <row r="428" spans="1:11" ht="18.75">
      <c r="A428" s="345">
        <v>26</v>
      </c>
      <c r="B428" s="225">
        <v>12</v>
      </c>
      <c r="C428" s="341" t="s">
        <v>395</v>
      </c>
      <c r="D428" s="342" t="s">
        <v>100</v>
      </c>
      <c r="E428" s="225" t="s">
        <v>298</v>
      </c>
      <c r="F428" s="292">
        <v>7.33</v>
      </c>
      <c r="G428" s="225" t="s">
        <v>24</v>
      </c>
      <c r="H428" s="226">
        <f t="shared" si="7"/>
        <v>7.33</v>
      </c>
      <c r="I428" s="227">
        <v>310000</v>
      </c>
      <c r="J428" s="228">
        <f t="shared" si="8"/>
        <v>1550000</v>
      </c>
      <c r="K428" s="259"/>
    </row>
    <row r="429" spans="1:11" ht="18.75">
      <c r="A429" s="345">
        <v>27</v>
      </c>
      <c r="B429" s="214">
        <v>1</v>
      </c>
      <c r="C429" s="343" t="s">
        <v>299</v>
      </c>
      <c r="D429" s="344" t="s">
        <v>41</v>
      </c>
      <c r="E429" s="214" t="s">
        <v>304</v>
      </c>
      <c r="F429" s="271">
        <v>7.67</v>
      </c>
      <c r="G429" s="214" t="s">
        <v>24</v>
      </c>
      <c r="H429" s="221">
        <f t="shared" si="7"/>
        <v>7.67</v>
      </c>
      <c r="I429" s="222">
        <v>310000</v>
      </c>
      <c r="J429" s="223">
        <f t="shared" si="8"/>
        <v>1550000</v>
      </c>
      <c r="K429" s="258"/>
    </row>
    <row r="430" spans="1:11" ht="18.75">
      <c r="A430" s="345">
        <v>28</v>
      </c>
      <c r="B430" s="206">
        <v>2</v>
      </c>
      <c r="C430" s="339" t="s">
        <v>275</v>
      </c>
      <c r="D430" s="340" t="s">
        <v>300</v>
      </c>
      <c r="E430" s="214" t="s">
        <v>304</v>
      </c>
      <c r="F430" s="272">
        <v>7.53</v>
      </c>
      <c r="G430" s="206" t="s">
        <v>24</v>
      </c>
      <c r="H430" s="221">
        <f t="shared" si="7"/>
        <v>7.53</v>
      </c>
      <c r="I430" s="218">
        <v>310000</v>
      </c>
      <c r="J430" s="219">
        <f t="shared" si="8"/>
        <v>1550000</v>
      </c>
      <c r="K430" s="207"/>
    </row>
    <row r="431" spans="1:11" ht="18.75">
      <c r="A431" s="345">
        <v>29</v>
      </c>
      <c r="B431" s="206">
        <v>3</v>
      </c>
      <c r="C431" s="339" t="s">
        <v>212</v>
      </c>
      <c r="D431" s="340" t="s">
        <v>301</v>
      </c>
      <c r="E431" s="214" t="s">
        <v>304</v>
      </c>
      <c r="F431" s="272">
        <v>7.47</v>
      </c>
      <c r="G431" s="206" t="s">
        <v>24</v>
      </c>
      <c r="H431" s="221">
        <f t="shared" si="7"/>
        <v>7.47</v>
      </c>
      <c r="I431" s="218">
        <v>310000</v>
      </c>
      <c r="J431" s="219">
        <f t="shared" si="8"/>
        <v>1550000</v>
      </c>
      <c r="K431" s="207"/>
    </row>
    <row r="432" spans="1:11" ht="18.75">
      <c r="A432" s="345">
        <v>30</v>
      </c>
      <c r="B432" s="206">
        <v>4</v>
      </c>
      <c r="C432" s="339" t="s">
        <v>302</v>
      </c>
      <c r="D432" s="340" t="s">
        <v>303</v>
      </c>
      <c r="E432" s="206" t="s">
        <v>304</v>
      </c>
      <c r="F432" s="272">
        <v>7.4</v>
      </c>
      <c r="G432" s="206" t="s">
        <v>24</v>
      </c>
      <c r="H432" s="213">
        <f t="shared" si="7"/>
        <v>7.4</v>
      </c>
      <c r="I432" s="218">
        <v>310000</v>
      </c>
      <c r="J432" s="219">
        <f t="shared" si="8"/>
        <v>1550000</v>
      </c>
      <c r="K432" s="207"/>
    </row>
    <row r="433" spans="1:11" ht="18.75">
      <c r="A433" s="345">
        <v>31</v>
      </c>
      <c r="B433" s="225">
        <v>5</v>
      </c>
      <c r="C433" s="341" t="s">
        <v>396</v>
      </c>
      <c r="D433" s="342" t="s">
        <v>397</v>
      </c>
      <c r="E433" s="225" t="s">
        <v>304</v>
      </c>
      <c r="F433" s="292">
        <v>7.33</v>
      </c>
      <c r="G433" s="225" t="s">
        <v>24</v>
      </c>
      <c r="H433" s="226">
        <f t="shared" si="7"/>
        <v>7.33</v>
      </c>
      <c r="I433" s="227">
        <v>310000</v>
      </c>
      <c r="J433" s="228">
        <f t="shared" si="8"/>
        <v>1550000</v>
      </c>
      <c r="K433" s="259"/>
    </row>
    <row r="434" spans="1:11" ht="18.75">
      <c r="A434" s="345">
        <v>32</v>
      </c>
      <c r="B434" s="214">
        <v>1</v>
      </c>
      <c r="C434" s="343" t="s">
        <v>305</v>
      </c>
      <c r="D434" s="344" t="s">
        <v>35</v>
      </c>
      <c r="E434" s="214" t="s">
        <v>311</v>
      </c>
      <c r="F434" s="271">
        <v>7.77</v>
      </c>
      <c r="G434" s="214" t="s">
        <v>24</v>
      </c>
      <c r="H434" s="221">
        <f t="shared" si="7"/>
        <v>7.77</v>
      </c>
      <c r="I434" s="222">
        <v>310000</v>
      </c>
      <c r="J434" s="223">
        <f t="shared" si="8"/>
        <v>1550000</v>
      </c>
      <c r="K434" s="258"/>
    </row>
    <row r="435" spans="1:11" ht="18.75">
      <c r="A435" s="345">
        <v>33</v>
      </c>
      <c r="B435" s="206">
        <v>2</v>
      </c>
      <c r="C435" s="339" t="s">
        <v>212</v>
      </c>
      <c r="D435" s="340" t="s">
        <v>100</v>
      </c>
      <c r="E435" s="214" t="s">
        <v>311</v>
      </c>
      <c r="F435" s="272">
        <v>7.77</v>
      </c>
      <c r="G435" s="206" t="s">
        <v>24</v>
      </c>
      <c r="H435" s="221">
        <f aca="true" t="shared" si="9" ref="H435:H466">F435</f>
        <v>7.77</v>
      </c>
      <c r="I435" s="218">
        <v>310000</v>
      </c>
      <c r="J435" s="219">
        <f aca="true" t="shared" si="10" ref="J435:J466">I435*5</f>
        <v>1550000</v>
      </c>
      <c r="K435" s="207"/>
    </row>
    <row r="436" spans="1:11" ht="18.75">
      <c r="A436" s="345">
        <v>34</v>
      </c>
      <c r="B436" s="206">
        <v>3</v>
      </c>
      <c r="C436" s="339" t="s">
        <v>214</v>
      </c>
      <c r="D436" s="340" t="s">
        <v>303</v>
      </c>
      <c r="E436" s="214" t="s">
        <v>311</v>
      </c>
      <c r="F436" s="272">
        <v>7.67</v>
      </c>
      <c r="G436" s="206" t="s">
        <v>24</v>
      </c>
      <c r="H436" s="221">
        <f t="shared" si="9"/>
        <v>7.67</v>
      </c>
      <c r="I436" s="218">
        <v>310000</v>
      </c>
      <c r="J436" s="219">
        <f t="shared" si="10"/>
        <v>1550000</v>
      </c>
      <c r="K436" s="207"/>
    </row>
    <row r="437" spans="1:11" ht="18.75">
      <c r="A437" s="345">
        <v>35</v>
      </c>
      <c r="B437" s="206">
        <v>4</v>
      </c>
      <c r="C437" s="339" t="s">
        <v>212</v>
      </c>
      <c r="D437" s="340" t="s">
        <v>306</v>
      </c>
      <c r="E437" s="214" t="s">
        <v>311</v>
      </c>
      <c r="F437" s="272">
        <v>7.53</v>
      </c>
      <c r="G437" s="206" t="s">
        <v>24</v>
      </c>
      <c r="H437" s="221">
        <f t="shared" si="9"/>
        <v>7.53</v>
      </c>
      <c r="I437" s="218">
        <v>310000</v>
      </c>
      <c r="J437" s="219">
        <f t="shared" si="10"/>
        <v>1550000</v>
      </c>
      <c r="K437" s="207"/>
    </row>
    <row r="438" spans="1:11" ht="18.75">
      <c r="A438" s="345">
        <v>36</v>
      </c>
      <c r="B438" s="206">
        <v>5</v>
      </c>
      <c r="C438" s="339" t="s">
        <v>307</v>
      </c>
      <c r="D438" s="340" t="s">
        <v>308</v>
      </c>
      <c r="E438" s="214" t="s">
        <v>311</v>
      </c>
      <c r="F438" s="272">
        <v>7.5</v>
      </c>
      <c r="G438" s="206" t="s">
        <v>24</v>
      </c>
      <c r="H438" s="221">
        <f t="shared" si="9"/>
        <v>7.5</v>
      </c>
      <c r="I438" s="218">
        <v>310000</v>
      </c>
      <c r="J438" s="219">
        <f t="shared" si="10"/>
        <v>1550000</v>
      </c>
      <c r="K438" s="207"/>
    </row>
    <row r="439" spans="1:11" ht="18.75">
      <c r="A439" s="345">
        <v>37</v>
      </c>
      <c r="B439" s="206">
        <v>6</v>
      </c>
      <c r="C439" s="339" t="s">
        <v>309</v>
      </c>
      <c r="D439" s="340" t="s">
        <v>310</v>
      </c>
      <c r="E439" s="206" t="s">
        <v>311</v>
      </c>
      <c r="F439" s="272">
        <v>7.4</v>
      </c>
      <c r="G439" s="206" t="s">
        <v>24</v>
      </c>
      <c r="H439" s="213">
        <f t="shared" si="9"/>
        <v>7.4</v>
      </c>
      <c r="I439" s="218">
        <v>310000</v>
      </c>
      <c r="J439" s="219">
        <f t="shared" si="10"/>
        <v>1550000</v>
      </c>
      <c r="K439" s="207"/>
    </row>
    <row r="440" spans="1:11" ht="18.75">
      <c r="A440" s="345">
        <v>38</v>
      </c>
      <c r="B440" s="206">
        <v>7</v>
      </c>
      <c r="C440" s="339" t="s">
        <v>289</v>
      </c>
      <c r="D440" s="340" t="s">
        <v>292</v>
      </c>
      <c r="E440" s="206" t="s">
        <v>311</v>
      </c>
      <c r="F440" s="272">
        <v>7.37</v>
      </c>
      <c r="G440" s="206" t="s">
        <v>24</v>
      </c>
      <c r="H440" s="213">
        <f t="shared" si="9"/>
        <v>7.37</v>
      </c>
      <c r="I440" s="218">
        <v>310000</v>
      </c>
      <c r="J440" s="219">
        <f t="shared" si="10"/>
        <v>1550000</v>
      </c>
      <c r="K440" s="207"/>
    </row>
    <row r="441" spans="1:11" ht="18.75">
      <c r="A441" s="345">
        <v>39</v>
      </c>
      <c r="B441" s="225">
        <v>8</v>
      </c>
      <c r="C441" s="341" t="s">
        <v>296</v>
      </c>
      <c r="D441" s="342" t="s">
        <v>68</v>
      </c>
      <c r="E441" s="225" t="s">
        <v>311</v>
      </c>
      <c r="F441" s="292">
        <v>7.33</v>
      </c>
      <c r="G441" s="225" t="s">
        <v>24</v>
      </c>
      <c r="H441" s="226">
        <f t="shared" si="9"/>
        <v>7.33</v>
      </c>
      <c r="I441" s="227">
        <v>310000</v>
      </c>
      <c r="J441" s="228">
        <f t="shared" si="10"/>
        <v>1550000</v>
      </c>
      <c r="K441" s="259"/>
    </row>
    <row r="442" spans="1:11" ht="18">
      <c r="A442" s="345">
        <v>40</v>
      </c>
      <c r="B442" s="204">
        <v>1</v>
      </c>
      <c r="C442" s="202" t="s">
        <v>165</v>
      </c>
      <c r="D442" s="203" t="s">
        <v>95</v>
      </c>
      <c r="E442" s="204" t="s">
        <v>327</v>
      </c>
      <c r="F442" s="306">
        <v>8.41</v>
      </c>
      <c r="G442" s="204" t="s">
        <v>24</v>
      </c>
      <c r="H442" s="212">
        <f t="shared" si="9"/>
        <v>8.41</v>
      </c>
      <c r="I442" s="216">
        <v>300000</v>
      </c>
      <c r="J442" s="217">
        <f t="shared" si="10"/>
        <v>1500000</v>
      </c>
      <c r="K442" s="205"/>
    </row>
    <row r="443" spans="1:11" ht="18">
      <c r="A443" s="345">
        <v>41</v>
      </c>
      <c r="B443" s="206">
        <v>2</v>
      </c>
      <c r="C443" s="229" t="s">
        <v>312</v>
      </c>
      <c r="D443" s="211" t="s">
        <v>82</v>
      </c>
      <c r="E443" s="206" t="s">
        <v>327</v>
      </c>
      <c r="F443" s="307">
        <v>8.36</v>
      </c>
      <c r="G443" s="206" t="s">
        <v>24</v>
      </c>
      <c r="H443" s="213">
        <f t="shared" si="9"/>
        <v>8.36</v>
      </c>
      <c r="I443" s="218">
        <v>300000</v>
      </c>
      <c r="J443" s="219">
        <f t="shared" si="10"/>
        <v>1500000</v>
      </c>
      <c r="K443" s="207"/>
    </row>
    <row r="444" spans="1:11" ht="18">
      <c r="A444" s="345">
        <v>42</v>
      </c>
      <c r="B444" s="206">
        <v>3</v>
      </c>
      <c r="C444" s="229" t="s">
        <v>21</v>
      </c>
      <c r="D444" s="211" t="s">
        <v>81</v>
      </c>
      <c r="E444" s="206" t="s">
        <v>327</v>
      </c>
      <c r="F444" s="307">
        <v>8.36</v>
      </c>
      <c r="G444" s="206" t="s">
        <v>24</v>
      </c>
      <c r="H444" s="213">
        <f t="shared" si="9"/>
        <v>8.36</v>
      </c>
      <c r="I444" s="218">
        <v>300000</v>
      </c>
      <c r="J444" s="219">
        <f t="shared" si="10"/>
        <v>1500000</v>
      </c>
      <c r="K444" s="207"/>
    </row>
    <row r="445" spans="1:11" ht="18">
      <c r="A445" s="345">
        <v>43</v>
      </c>
      <c r="B445" s="206">
        <v>4</v>
      </c>
      <c r="C445" s="229" t="s">
        <v>236</v>
      </c>
      <c r="D445" s="211" t="s">
        <v>313</v>
      </c>
      <c r="E445" s="206" t="s">
        <v>327</v>
      </c>
      <c r="F445" s="307">
        <v>8.27</v>
      </c>
      <c r="G445" s="206" t="s">
        <v>24</v>
      </c>
      <c r="H445" s="213">
        <f t="shared" si="9"/>
        <v>8.27</v>
      </c>
      <c r="I445" s="218">
        <v>300000</v>
      </c>
      <c r="J445" s="219">
        <f t="shared" si="10"/>
        <v>1500000</v>
      </c>
      <c r="K445" s="207"/>
    </row>
    <row r="446" spans="1:11" ht="18">
      <c r="A446" s="345">
        <v>44</v>
      </c>
      <c r="B446" s="206">
        <v>5</v>
      </c>
      <c r="C446" s="229" t="s">
        <v>21</v>
      </c>
      <c r="D446" s="211" t="s">
        <v>49</v>
      </c>
      <c r="E446" s="206" t="s">
        <v>327</v>
      </c>
      <c r="F446" s="307">
        <v>8.27</v>
      </c>
      <c r="G446" s="206" t="s">
        <v>24</v>
      </c>
      <c r="H446" s="213">
        <f t="shared" si="9"/>
        <v>8.27</v>
      </c>
      <c r="I446" s="218">
        <v>300000</v>
      </c>
      <c r="J446" s="219">
        <f t="shared" si="10"/>
        <v>1500000</v>
      </c>
      <c r="K446" s="207"/>
    </row>
    <row r="447" spans="1:11" ht="18">
      <c r="A447" s="345">
        <v>45</v>
      </c>
      <c r="B447" s="206">
        <v>6</v>
      </c>
      <c r="C447" s="229" t="s">
        <v>142</v>
      </c>
      <c r="D447" s="211" t="s">
        <v>66</v>
      </c>
      <c r="E447" s="206" t="s">
        <v>327</v>
      </c>
      <c r="F447" s="307">
        <v>8.23</v>
      </c>
      <c r="G447" s="206" t="s">
        <v>24</v>
      </c>
      <c r="H447" s="213">
        <f t="shared" si="9"/>
        <v>8.23</v>
      </c>
      <c r="I447" s="218">
        <v>300000</v>
      </c>
      <c r="J447" s="219">
        <f t="shared" si="10"/>
        <v>1500000</v>
      </c>
      <c r="K447" s="207"/>
    </row>
    <row r="448" spans="1:11" ht="18">
      <c r="A448" s="345">
        <v>46</v>
      </c>
      <c r="B448" s="206">
        <v>7</v>
      </c>
      <c r="C448" s="229" t="s">
        <v>314</v>
      </c>
      <c r="D448" s="211" t="s">
        <v>30</v>
      </c>
      <c r="E448" s="206" t="s">
        <v>327</v>
      </c>
      <c r="F448" s="307">
        <v>8.18</v>
      </c>
      <c r="G448" s="206" t="s">
        <v>24</v>
      </c>
      <c r="H448" s="213">
        <f t="shared" si="9"/>
        <v>8.18</v>
      </c>
      <c r="I448" s="218">
        <v>300000</v>
      </c>
      <c r="J448" s="219">
        <f t="shared" si="10"/>
        <v>1500000</v>
      </c>
      <c r="K448" s="207"/>
    </row>
    <row r="449" spans="1:11" ht="18">
      <c r="A449" s="345">
        <v>47</v>
      </c>
      <c r="B449" s="206">
        <v>8</v>
      </c>
      <c r="C449" s="229" t="s">
        <v>123</v>
      </c>
      <c r="D449" s="211" t="s">
        <v>43</v>
      </c>
      <c r="E449" s="206" t="s">
        <v>327</v>
      </c>
      <c r="F449" s="307">
        <v>8.18</v>
      </c>
      <c r="G449" s="206" t="s">
        <v>24</v>
      </c>
      <c r="H449" s="213">
        <f t="shared" si="9"/>
        <v>8.18</v>
      </c>
      <c r="I449" s="218">
        <v>300000</v>
      </c>
      <c r="J449" s="219">
        <f t="shared" si="10"/>
        <v>1500000</v>
      </c>
      <c r="K449" s="207"/>
    </row>
    <row r="450" spans="1:11" ht="18">
      <c r="A450" s="345">
        <v>48</v>
      </c>
      <c r="B450" s="206">
        <v>9</v>
      </c>
      <c r="C450" s="229" t="s">
        <v>21</v>
      </c>
      <c r="D450" s="211" t="s">
        <v>35</v>
      </c>
      <c r="E450" s="206" t="s">
        <v>327</v>
      </c>
      <c r="F450" s="307">
        <v>8.09</v>
      </c>
      <c r="G450" s="206" t="s">
        <v>24</v>
      </c>
      <c r="H450" s="213">
        <f t="shared" si="9"/>
        <v>8.09</v>
      </c>
      <c r="I450" s="218">
        <v>300000</v>
      </c>
      <c r="J450" s="219">
        <f t="shared" si="10"/>
        <v>1500000</v>
      </c>
      <c r="K450" s="207"/>
    </row>
    <row r="451" spans="1:11" ht="18">
      <c r="A451" s="345">
        <v>49</v>
      </c>
      <c r="B451" s="206">
        <v>10</v>
      </c>
      <c r="C451" s="229" t="s">
        <v>34</v>
      </c>
      <c r="D451" s="211" t="s">
        <v>315</v>
      </c>
      <c r="E451" s="206" t="s">
        <v>327</v>
      </c>
      <c r="F451" s="307">
        <v>8</v>
      </c>
      <c r="G451" s="206" t="s">
        <v>24</v>
      </c>
      <c r="H451" s="213">
        <f t="shared" si="9"/>
        <v>8</v>
      </c>
      <c r="I451" s="218">
        <v>300000</v>
      </c>
      <c r="J451" s="219">
        <f t="shared" si="10"/>
        <v>1500000</v>
      </c>
      <c r="K451" s="207"/>
    </row>
    <row r="452" spans="1:11" ht="18">
      <c r="A452" s="345">
        <v>50</v>
      </c>
      <c r="B452" s="206">
        <v>11</v>
      </c>
      <c r="C452" s="229" t="s">
        <v>21</v>
      </c>
      <c r="D452" s="211" t="s">
        <v>182</v>
      </c>
      <c r="E452" s="206" t="s">
        <v>327</v>
      </c>
      <c r="F452" s="307">
        <v>7.95</v>
      </c>
      <c r="G452" s="206" t="s">
        <v>24</v>
      </c>
      <c r="H452" s="213">
        <f t="shared" si="9"/>
        <v>7.95</v>
      </c>
      <c r="I452" s="222">
        <v>250000</v>
      </c>
      <c r="J452" s="223">
        <f t="shared" si="10"/>
        <v>1250000</v>
      </c>
      <c r="K452" s="207"/>
    </row>
    <row r="453" spans="1:11" ht="18">
      <c r="A453" s="345">
        <v>51</v>
      </c>
      <c r="B453" s="206">
        <v>12</v>
      </c>
      <c r="C453" s="229" t="s">
        <v>258</v>
      </c>
      <c r="D453" s="211" t="s">
        <v>259</v>
      </c>
      <c r="E453" s="206" t="s">
        <v>327</v>
      </c>
      <c r="F453" s="307">
        <v>7.86</v>
      </c>
      <c r="G453" s="206" t="s">
        <v>24</v>
      </c>
      <c r="H453" s="213">
        <f t="shared" si="9"/>
        <v>7.86</v>
      </c>
      <c r="I453" s="222">
        <v>250000</v>
      </c>
      <c r="J453" s="223">
        <f t="shared" si="10"/>
        <v>1250000</v>
      </c>
      <c r="K453" s="207"/>
    </row>
    <row r="454" spans="1:11" ht="18">
      <c r="A454" s="345">
        <v>52</v>
      </c>
      <c r="B454" s="206">
        <v>13</v>
      </c>
      <c r="C454" s="229" t="s">
        <v>316</v>
      </c>
      <c r="D454" s="211" t="s">
        <v>317</v>
      </c>
      <c r="E454" s="206" t="s">
        <v>327</v>
      </c>
      <c r="F454" s="307">
        <v>7.86</v>
      </c>
      <c r="G454" s="206" t="s">
        <v>24</v>
      </c>
      <c r="H454" s="213">
        <f t="shared" si="9"/>
        <v>7.86</v>
      </c>
      <c r="I454" s="222">
        <v>250000</v>
      </c>
      <c r="J454" s="223">
        <f t="shared" si="10"/>
        <v>1250000</v>
      </c>
      <c r="K454" s="207"/>
    </row>
    <row r="455" spans="1:11" ht="18">
      <c r="A455" s="345">
        <v>53</v>
      </c>
      <c r="B455" s="206">
        <v>14</v>
      </c>
      <c r="C455" s="229" t="s">
        <v>318</v>
      </c>
      <c r="D455" s="211" t="s">
        <v>41</v>
      </c>
      <c r="E455" s="206" t="s">
        <v>327</v>
      </c>
      <c r="F455" s="307">
        <v>7.86</v>
      </c>
      <c r="G455" s="206" t="s">
        <v>24</v>
      </c>
      <c r="H455" s="213">
        <f t="shared" si="9"/>
        <v>7.86</v>
      </c>
      <c r="I455" s="222">
        <v>250000</v>
      </c>
      <c r="J455" s="223">
        <f t="shared" si="10"/>
        <v>1250000</v>
      </c>
      <c r="K455" s="207"/>
    </row>
    <row r="456" spans="1:11" ht="18">
      <c r="A456" s="345">
        <v>54</v>
      </c>
      <c r="B456" s="206">
        <v>15</v>
      </c>
      <c r="C456" s="229" t="s">
        <v>21</v>
      </c>
      <c r="D456" s="211" t="s">
        <v>319</v>
      </c>
      <c r="E456" s="206" t="s">
        <v>327</v>
      </c>
      <c r="F456" s="307">
        <v>7.82</v>
      </c>
      <c r="G456" s="206" t="s">
        <v>24</v>
      </c>
      <c r="H456" s="213">
        <f t="shared" si="9"/>
        <v>7.82</v>
      </c>
      <c r="I456" s="222">
        <v>250000</v>
      </c>
      <c r="J456" s="223">
        <f t="shared" si="10"/>
        <v>1250000</v>
      </c>
      <c r="K456" s="207"/>
    </row>
    <row r="457" spans="1:11" ht="18">
      <c r="A457" s="345">
        <v>55</v>
      </c>
      <c r="B457" s="206">
        <v>16</v>
      </c>
      <c r="C457" s="229" t="s">
        <v>34</v>
      </c>
      <c r="D457" s="211" t="s">
        <v>170</v>
      </c>
      <c r="E457" s="206" t="s">
        <v>327</v>
      </c>
      <c r="F457" s="307">
        <v>7.73</v>
      </c>
      <c r="G457" s="206" t="s">
        <v>24</v>
      </c>
      <c r="H457" s="213">
        <f t="shared" si="9"/>
        <v>7.73</v>
      </c>
      <c r="I457" s="222">
        <v>250000</v>
      </c>
      <c r="J457" s="223">
        <f t="shared" si="10"/>
        <v>1250000</v>
      </c>
      <c r="K457" s="207"/>
    </row>
    <row r="458" spans="1:11" ht="18">
      <c r="A458" s="345">
        <v>56</v>
      </c>
      <c r="B458" s="206">
        <v>17</v>
      </c>
      <c r="C458" s="229" t="s">
        <v>184</v>
      </c>
      <c r="D458" s="211" t="s">
        <v>124</v>
      </c>
      <c r="E458" s="206" t="s">
        <v>327</v>
      </c>
      <c r="F458" s="307">
        <v>7.73</v>
      </c>
      <c r="G458" s="206" t="s">
        <v>24</v>
      </c>
      <c r="H458" s="213">
        <f t="shared" si="9"/>
        <v>7.73</v>
      </c>
      <c r="I458" s="222">
        <v>250000</v>
      </c>
      <c r="J458" s="223">
        <f t="shared" si="10"/>
        <v>1250000</v>
      </c>
      <c r="K458" s="207"/>
    </row>
    <row r="459" spans="1:11" ht="18">
      <c r="A459" s="345">
        <v>57</v>
      </c>
      <c r="B459" s="206">
        <v>18</v>
      </c>
      <c r="C459" s="229" t="s">
        <v>320</v>
      </c>
      <c r="D459" s="211" t="s">
        <v>257</v>
      </c>
      <c r="E459" s="206" t="s">
        <v>327</v>
      </c>
      <c r="F459" s="307">
        <v>7.68</v>
      </c>
      <c r="G459" s="206" t="s">
        <v>24</v>
      </c>
      <c r="H459" s="213">
        <f t="shared" si="9"/>
        <v>7.68</v>
      </c>
      <c r="I459" s="222">
        <v>250000</v>
      </c>
      <c r="J459" s="223">
        <f t="shared" si="10"/>
        <v>1250000</v>
      </c>
      <c r="K459" s="207"/>
    </row>
    <row r="460" spans="1:11" ht="18">
      <c r="A460" s="345">
        <v>58</v>
      </c>
      <c r="B460" s="206">
        <v>19</v>
      </c>
      <c r="C460" s="229" t="s">
        <v>321</v>
      </c>
      <c r="D460" s="211" t="s">
        <v>322</v>
      </c>
      <c r="E460" s="206" t="s">
        <v>327</v>
      </c>
      <c r="F460" s="307">
        <v>7.68</v>
      </c>
      <c r="G460" s="206" t="s">
        <v>24</v>
      </c>
      <c r="H460" s="213">
        <f t="shared" si="9"/>
        <v>7.68</v>
      </c>
      <c r="I460" s="222">
        <v>250000</v>
      </c>
      <c r="J460" s="223">
        <f t="shared" si="10"/>
        <v>1250000</v>
      </c>
      <c r="K460" s="258"/>
    </row>
    <row r="461" spans="1:11" ht="18">
      <c r="A461" s="345">
        <v>59</v>
      </c>
      <c r="B461" s="206">
        <v>20</v>
      </c>
      <c r="C461" s="229" t="s">
        <v>73</v>
      </c>
      <c r="D461" s="211" t="s">
        <v>100</v>
      </c>
      <c r="E461" s="206" t="s">
        <v>327</v>
      </c>
      <c r="F461" s="307">
        <v>7.68</v>
      </c>
      <c r="G461" s="206" t="s">
        <v>24</v>
      </c>
      <c r="H461" s="213">
        <f t="shared" si="9"/>
        <v>7.68</v>
      </c>
      <c r="I461" s="222">
        <v>250000</v>
      </c>
      <c r="J461" s="223">
        <f t="shared" si="10"/>
        <v>1250000</v>
      </c>
      <c r="K461" s="207"/>
    </row>
    <row r="462" spans="1:11" ht="18">
      <c r="A462" s="345">
        <v>60</v>
      </c>
      <c r="B462" s="206">
        <v>21</v>
      </c>
      <c r="C462" s="229" t="s">
        <v>242</v>
      </c>
      <c r="D462" s="211" t="s">
        <v>82</v>
      </c>
      <c r="E462" s="206" t="s">
        <v>327</v>
      </c>
      <c r="F462" s="307">
        <v>7.64</v>
      </c>
      <c r="G462" s="206" t="s">
        <v>24</v>
      </c>
      <c r="H462" s="213">
        <f t="shared" si="9"/>
        <v>7.64</v>
      </c>
      <c r="I462" s="222">
        <v>250000</v>
      </c>
      <c r="J462" s="223">
        <f t="shared" si="10"/>
        <v>1250000</v>
      </c>
      <c r="K462" s="258"/>
    </row>
    <row r="463" spans="1:11" ht="18">
      <c r="A463" s="345">
        <v>61</v>
      </c>
      <c r="B463" s="206">
        <v>22</v>
      </c>
      <c r="C463" s="229" t="s">
        <v>320</v>
      </c>
      <c r="D463" s="211" t="s">
        <v>252</v>
      </c>
      <c r="E463" s="206" t="s">
        <v>327</v>
      </c>
      <c r="F463" s="307">
        <v>7.59</v>
      </c>
      <c r="G463" s="206" t="s">
        <v>24</v>
      </c>
      <c r="H463" s="213">
        <f t="shared" si="9"/>
        <v>7.59</v>
      </c>
      <c r="I463" s="222">
        <v>250000</v>
      </c>
      <c r="J463" s="223">
        <f t="shared" si="10"/>
        <v>1250000</v>
      </c>
      <c r="K463" s="258"/>
    </row>
    <row r="464" spans="1:11" ht="18">
      <c r="A464" s="345">
        <v>62</v>
      </c>
      <c r="B464" s="206">
        <v>23</v>
      </c>
      <c r="C464" s="229" t="s">
        <v>323</v>
      </c>
      <c r="D464" s="211" t="s">
        <v>41</v>
      </c>
      <c r="E464" s="206" t="s">
        <v>327</v>
      </c>
      <c r="F464" s="307">
        <v>7.55</v>
      </c>
      <c r="G464" s="206" t="s">
        <v>24</v>
      </c>
      <c r="H464" s="213">
        <f t="shared" si="9"/>
        <v>7.55</v>
      </c>
      <c r="I464" s="222">
        <v>250000</v>
      </c>
      <c r="J464" s="223">
        <f t="shared" si="10"/>
        <v>1250000</v>
      </c>
      <c r="K464" s="207"/>
    </row>
    <row r="465" spans="1:11" ht="18">
      <c r="A465" s="345">
        <v>63</v>
      </c>
      <c r="B465" s="206">
        <v>24</v>
      </c>
      <c r="C465" s="229" t="s">
        <v>324</v>
      </c>
      <c r="D465" s="211" t="s">
        <v>325</v>
      </c>
      <c r="E465" s="206" t="s">
        <v>327</v>
      </c>
      <c r="F465" s="307">
        <v>7.5</v>
      </c>
      <c r="G465" s="206" t="s">
        <v>24</v>
      </c>
      <c r="H465" s="213">
        <f t="shared" si="9"/>
        <v>7.5</v>
      </c>
      <c r="I465" s="222">
        <v>250000</v>
      </c>
      <c r="J465" s="223">
        <f t="shared" si="10"/>
        <v>1250000</v>
      </c>
      <c r="K465" s="207"/>
    </row>
    <row r="466" spans="1:11" ht="18">
      <c r="A466" s="345">
        <v>64</v>
      </c>
      <c r="B466" s="206">
        <v>25</v>
      </c>
      <c r="C466" s="229" t="s">
        <v>34</v>
      </c>
      <c r="D466" s="211" t="s">
        <v>326</v>
      </c>
      <c r="E466" s="206" t="s">
        <v>327</v>
      </c>
      <c r="F466" s="307">
        <v>7.5</v>
      </c>
      <c r="G466" s="206" t="s">
        <v>24</v>
      </c>
      <c r="H466" s="213">
        <f t="shared" si="9"/>
        <v>7.5</v>
      </c>
      <c r="I466" s="222">
        <v>250000</v>
      </c>
      <c r="J466" s="223">
        <f t="shared" si="10"/>
        <v>1250000</v>
      </c>
      <c r="K466" s="207"/>
    </row>
    <row r="467" spans="1:11" ht="18">
      <c r="A467" s="345">
        <v>65</v>
      </c>
      <c r="B467" s="206">
        <v>26</v>
      </c>
      <c r="C467" s="229" t="s">
        <v>40</v>
      </c>
      <c r="D467" s="211" t="s">
        <v>257</v>
      </c>
      <c r="E467" s="206" t="s">
        <v>327</v>
      </c>
      <c r="F467" s="307">
        <v>7.41</v>
      </c>
      <c r="G467" s="206" t="s">
        <v>24</v>
      </c>
      <c r="H467" s="213">
        <f aca="true" t="shared" si="11" ref="H467:H498">F467</f>
        <v>7.41</v>
      </c>
      <c r="I467" s="222">
        <v>250000</v>
      </c>
      <c r="J467" s="223">
        <f aca="true" t="shared" si="12" ref="J467:J498">I467*5</f>
        <v>1250000</v>
      </c>
      <c r="K467" s="207"/>
    </row>
    <row r="468" spans="1:11" ht="18">
      <c r="A468" s="345">
        <v>66</v>
      </c>
      <c r="B468" s="206">
        <v>27</v>
      </c>
      <c r="C468" s="229" t="s">
        <v>256</v>
      </c>
      <c r="D468" s="211" t="s">
        <v>196</v>
      </c>
      <c r="E468" s="206" t="s">
        <v>327</v>
      </c>
      <c r="F468" s="307">
        <v>7.41</v>
      </c>
      <c r="G468" s="206" t="s">
        <v>24</v>
      </c>
      <c r="H468" s="213">
        <f t="shared" si="11"/>
        <v>7.41</v>
      </c>
      <c r="I468" s="222">
        <v>250000</v>
      </c>
      <c r="J468" s="223">
        <f t="shared" si="12"/>
        <v>1250000</v>
      </c>
      <c r="K468" s="207"/>
    </row>
    <row r="469" spans="1:11" ht="18">
      <c r="A469" s="345">
        <v>67</v>
      </c>
      <c r="B469" s="225">
        <v>28</v>
      </c>
      <c r="C469" s="224" t="s">
        <v>165</v>
      </c>
      <c r="D469" s="230" t="s">
        <v>41</v>
      </c>
      <c r="E469" s="225" t="s">
        <v>327</v>
      </c>
      <c r="F469" s="313">
        <v>7.36</v>
      </c>
      <c r="G469" s="225" t="s">
        <v>24</v>
      </c>
      <c r="H469" s="226">
        <f t="shared" si="11"/>
        <v>7.36</v>
      </c>
      <c r="I469" s="227">
        <v>250000</v>
      </c>
      <c r="J469" s="228">
        <f t="shared" si="12"/>
        <v>1250000</v>
      </c>
      <c r="K469" s="259"/>
    </row>
    <row r="470" spans="1:11" ht="18">
      <c r="A470" s="345">
        <v>68</v>
      </c>
      <c r="B470" s="214">
        <v>1</v>
      </c>
      <c r="C470" s="220" t="s">
        <v>328</v>
      </c>
      <c r="D470" s="210" t="s">
        <v>85</v>
      </c>
      <c r="E470" s="214" t="s">
        <v>339</v>
      </c>
      <c r="F470" s="303">
        <v>8.68</v>
      </c>
      <c r="G470" s="214" t="s">
        <v>24</v>
      </c>
      <c r="H470" s="221">
        <f t="shared" si="11"/>
        <v>8.68</v>
      </c>
      <c r="I470" s="222">
        <v>300000</v>
      </c>
      <c r="J470" s="223">
        <f t="shared" si="12"/>
        <v>1500000</v>
      </c>
      <c r="K470" s="258"/>
    </row>
    <row r="471" spans="1:11" ht="18">
      <c r="A471" s="345">
        <v>69</v>
      </c>
      <c r="B471" s="214">
        <v>2</v>
      </c>
      <c r="C471" s="229" t="s">
        <v>78</v>
      </c>
      <c r="D471" s="211" t="s">
        <v>84</v>
      </c>
      <c r="E471" s="206" t="s">
        <v>339</v>
      </c>
      <c r="F471" s="307">
        <v>8.64</v>
      </c>
      <c r="G471" s="206" t="s">
        <v>24</v>
      </c>
      <c r="H471" s="213">
        <f t="shared" si="11"/>
        <v>8.64</v>
      </c>
      <c r="I471" s="218">
        <v>300000</v>
      </c>
      <c r="J471" s="219">
        <f t="shared" si="12"/>
        <v>1500000</v>
      </c>
      <c r="K471" s="207"/>
    </row>
    <row r="472" spans="1:11" ht="18">
      <c r="A472" s="345">
        <v>70</v>
      </c>
      <c r="B472" s="214">
        <v>3</v>
      </c>
      <c r="C472" s="229" t="s">
        <v>329</v>
      </c>
      <c r="D472" s="211" t="s">
        <v>272</v>
      </c>
      <c r="E472" s="206" t="s">
        <v>339</v>
      </c>
      <c r="F472" s="307">
        <v>8.36</v>
      </c>
      <c r="G472" s="206" t="s">
        <v>24</v>
      </c>
      <c r="H472" s="213">
        <f t="shared" si="11"/>
        <v>8.36</v>
      </c>
      <c r="I472" s="218">
        <v>300000</v>
      </c>
      <c r="J472" s="219">
        <f t="shared" si="12"/>
        <v>1500000</v>
      </c>
      <c r="K472" s="207"/>
    </row>
    <row r="473" spans="1:11" ht="18">
      <c r="A473" s="345">
        <v>71</v>
      </c>
      <c r="B473" s="214">
        <v>4</v>
      </c>
      <c r="C473" s="229" t="s">
        <v>203</v>
      </c>
      <c r="D473" s="211" t="s">
        <v>26</v>
      </c>
      <c r="E473" s="206" t="s">
        <v>339</v>
      </c>
      <c r="F473" s="307">
        <v>8</v>
      </c>
      <c r="G473" s="206" t="s">
        <v>24</v>
      </c>
      <c r="H473" s="213">
        <f t="shared" si="11"/>
        <v>8</v>
      </c>
      <c r="I473" s="218">
        <v>300000</v>
      </c>
      <c r="J473" s="219">
        <f t="shared" si="12"/>
        <v>1500000</v>
      </c>
      <c r="K473" s="207"/>
    </row>
    <row r="474" spans="1:11" ht="18">
      <c r="A474" s="345">
        <v>72</v>
      </c>
      <c r="B474" s="214">
        <v>5</v>
      </c>
      <c r="C474" s="229" t="s">
        <v>73</v>
      </c>
      <c r="D474" s="211" t="s">
        <v>330</v>
      </c>
      <c r="E474" s="206" t="s">
        <v>339</v>
      </c>
      <c r="F474" s="307">
        <v>8</v>
      </c>
      <c r="G474" s="206" t="s">
        <v>24</v>
      </c>
      <c r="H474" s="213">
        <f t="shared" si="11"/>
        <v>8</v>
      </c>
      <c r="I474" s="218">
        <v>300000</v>
      </c>
      <c r="J474" s="219">
        <f t="shared" si="12"/>
        <v>1500000</v>
      </c>
      <c r="K474" s="207"/>
    </row>
    <row r="475" spans="1:11" ht="18">
      <c r="A475" s="345">
        <v>73</v>
      </c>
      <c r="B475" s="214">
        <v>6</v>
      </c>
      <c r="C475" s="229" t="s">
        <v>142</v>
      </c>
      <c r="D475" s="211" t="s">
        <v>119</v>
      </c>
      <c r="E475" s="206" t="s">
        <v>339</v>
      </c>
      <c r="F475" s="307">
        <v>8</v>
      </c>
      <c r="G475" s="206" t="s">
        <v>24</v>
      </c>
      <c r="H475" s="213">
        <f t="shared" si="11"/>
        <v>8</v>
      </c>
      <c r="I475" s="218">
        <v>300000</v>
      </c>
      <c r="J475" s="219">
        <f t="shared" si="12"/>
        <v>1500000</v>
      </c>
      <c r="K475" s="207"/>
    </row>
    <row r="476" spans="1:11" ht="18">
      <c r="A476" s="345">
        <v>74</v>
      </c>
      <c r="B476" s="214">
        <v>7</v>
      </c>
      <c r="C476" s="229" t="s">
        <v>21</v>
      </c>
      <c r="D476" s="211" t="s">
        <v>129</v>
      </c>
      <c r="E476" s="206" t="s">
        <v>339</v>
      </c>
      <c r="F476" s="303">
        <v>8</v>
      </c>
      <c r="G476" s="206" t="s">
        <v>24</v>
      </c>
      <c r="H476" s="213">
        <f t="shared" si="11"/>
        <v>8</v>
      </c>
      <c r="I476" s="218">
        <v>300000</v>
      </c>
      <c r="J476" s="219">
        <f t="shared" si="12"/>
        <v>1500000</v>
      </c>
      <c r="K476" s="207"/>
    </row>
    <row r="477" spans="1:11" ht="18">
      <c r="A477" s="345">
        <v>75</v>
      </c>
      <c r="B477" s="214">
        <v>8</v>
      </c>
      <c r="C477" s="229" t="s">
        <v>202</v>
      </c>
      <c r="D477" s="211" t="s">
        <v>82</v>
      </c>
      <c r="E477" s="206" t="s">
        <v>339</v>
      </c>
      <c r="F477" s="307">
        <v>7.82</v>
      </c>
      <c r="G477" s="206" t="s">
        <v>24</v>
      </c>
      <c r="H477" s="213">
        <f t="shared" si="11"/>
        <v>7.82</v>
      </c>
      <c r="I477" s="218">
        <v>250000</v>
      </c>
      <c r="J477" s="219">
        <f t="shared" si="12"/>
        <v>1250000</v>
      </c>
      <c r="K477" s="207"/>
    </row>
    <row r="478" spans="1:11" ht="18">
      <c r="A478" s="345">
        <v>76</v>
      </c>
      <c r="B478" s="214">
        <v>9</v>
      </c>
      <c r="C478" s="229" t="s">
        <v>331</v>
      </c>
      <c r="D478" s="211" t="s">
        <v>332</v>
      </c>
      <c r="E478" s="206" t="s">
        <v>339</v>
      </c>
      <c r="F478" s="307">
        <v>7.77</v>
      </c>
      <c r="G478" s="206" t="s">
        <v>24</v>
      </c>
      <c r="H478" s="213">
        <f t="shared" si="11"/>
        <v>7.77</v>
      </c>
      <c r="I478" s="218">
        <v>250000</v>
      </c>
      <c r="J478" s="219">
        <f t="shared" si="12"/>
        <v>1250000</v>
      </c>
      <c r="K478" s="207"/>
    </row>
    <row r="479" spans="1:11" ht="18">
      <c r="A479" s="345">
        <v>77</v>
      </c>
      <c r="B479" s="214">
        <v>10</v>
      </c>
      <c r="C479" s="229" t="s">
        <v>50</v>
      </c>
      <c r="D479" s="211" t="s">
        <v>333</v>
      </c>
      <c r="E479" s="206" t="s">
        <v>339</v>
      </c>
      <c r="F479" s="307">
        <v>7.68</v>
      </c>
      <c r="G479" s="206" t="s">
        <v>24</v>
      </c>
      <c r="H479" s="213">
        <f t="shared" si="11"/>
        <v>7.68</v>
      </c>
      <c r="I479" s="218">
        <v>250000</v>
      </c>
      <c r="J479" s="219">
        <f t="shared" si="12"/>
        <v>1250000</v>
      </c>
      <c r="K479" s="207"/>
    </row>
    <row r="480" spans="1:11" ht="18">
      <c r="A480" s="345">
        <v>78</v>
      </c>
      <c r="B480" s="214">
        <v>11</v>
      </c>
      <c r="C480" s="229" t="s">
        <v>75</v>
      </c>
      <c r="D480" s="211" t="s">
        <v>257</v>
      </c>
      <c r="E480" s="206" t="s">
        <v>339</v>
      </c>
      <c r="F480" s="307">
        <v>7.68</v>
      </c>
      <c r="G480" s="206" t="s">
        <v>24</v>
      </c>
      <c r="H480" s="213">
        <f t="shared" si="11"/>
        <v>7.68</v>
      </c>
      <c r="I480" s="218">
        <v>250000</v>
      </c>
      <c r="J480" s="219">
        <f t="shared" si="12"/>
        <v>1250000</v>
      </c>
      <c r="K480" s="207"/>
    </row>
    <row r="481" spans="1:11" ht="18">
      <c r="A481" s="345">
        <v>79</v>
      </c>
      <c r="B481" s="214">
        <v>12</v>
      </c>
      <c r="C481" s="229" t="s">
        <v>111</v>
      </c>
      <c r="D481" s="211" t="s">
        <v>45</v>
      </c>
      <c r="E481" s="206" t="s">
        <v>339</v>
      </c>
      <c r="F481" s="307">
        <v>7.5</v>
      </c>
      <c r="G481" s="206" t="s">
        <v>24</v>
      </c>
      <c r="H481" s="213">
        <f t="shared" si="11"/>
        <v>7.5</v>
      </c>
      <c r="I481" s="218">
        <v>250000</v>
      </c>
      <c r="J481" s="219">
        <f t="shared" si="12"/>
        <v>1250000</v>
      </c>
      <c r="K481" s="207"/>
    </row>
    <row r="482" spans="1:11" ht="18">
      <c r="A482" s="345">
        <v>80</v>
      </c>
      <c r="B482" s="214">
        <v>13</v>
      </c>
      <c r="C482" s="229" t="s">
        <v>34</v>
      </c>
      <c r="D482" s="211" t="s">
        <v>334</v>
      </c>
      <c r="E482" s="206" t="s">
        <v>339</v>
      </c>
      <c r="F482" s="307">
        <v>7.5</v>
      </c>
      <c r="G482" s="206" t="s">
        <v>24</v>
      </c>
      <c r="H482" s="213">
        <f t="shared" si="11"/>
        <v>7.5</v>
      </c>
      <c r="I482" s="218">
        <v>250000</v>
      </c>
      <c r="J482" s="219">
        <f t="shared" si="12"/>
        <v>1250000</v>
      </c>
      <c r="K482" s="207"/>
    </row>
    <row r="483" spans="1:11" ht="18">
      <c r="A483" s="345">
        <v>81</v>
      </c>
      <c r="B483" s="214">
        <v>14</v>
      </c>
      <c r="C483" s="229" t="s">
        <v>135</v>
      </c>
      <c r="D483" s="211" t="s">
        <v>335</v>
      </c>
      <c r="E483" s="206" t="s">
        <v>339</v>
      </c>
      <c r="F483" s="307">
        <v>7.5</v>
      </c>
      <c r="G483" s="206" t="s">
        <v>24</v>
      </c>
      <c r="H483" s="213">
        <f t="shared" si="11"/>
        <v>7.5</v>
      </c>
      <c r="I483" s="218">
        <v>250000</v>
      </c>
      <c r="J483" s="219">
        <f t="shared" si="12"/>
        <v>1250000</v>
      </c>
      <c r="K483" s="207"/>
    </row>
    <row r="484" spans="1:11" ht="18">
      <c r="A484" s="345">
        <v>82</v>
      </c>
      <c r="B484" s="214">
        <v>15</v>
      </c>
      <c r="C484" s="229" t="s">
        <v>336</v>
      </c>
      <c r="D484" s="211" t="s">
        <v>337</v>
      </c>
      <c r="E484" s="206" t="s">
        <v>339</v>
      </c>
      <c r="F484" s="307">
        <v>7.5</v>
      </c>
      <c r="G484" s="206" t="s">
        <v>24</v>
      </c>
      <c r="H484" s="213">
        <f t="shared" si="11"/>
        <v>7.5</v>
      </c>
      <c r="I484" s="218">
        <v>250000</v>
      </c>
      <c r="J484" s="219">
        <f t="shared" si="12"/>
        <v>1250000</v>
      </c>
      <c r="K484" s="207"/>
    </row>
    <row r="485" spans="1:11" ht="18">
      <c r="A485" s="345">
        <v>83</v>
      </c>
      <c r="B485" s="214">
        <v>16</v>
      </c>
      <c r="C485" s="229" t="s">
        <v>50</v>
      </c>
      <c r="D485" s="211" t="s">
        <v>84</v>
      </c>
      <c r="E485" s="206" t="s">
        <v>339</v>
      </c>
      <c r="F485" s="307">
        <v>7.45</v>
      </c>
      <c r="G485" s="206" t="s">
        <v>24</v>
      </c>
      <c r="H485" s="213">
        <f t="shared" si="11"/>
        <v>7.45</v>
      </c>
      <c r="I485" s="218">
        <v>250000</v>
      </c>
      <c r="J485" s="219">
        <f t="shared" si="12"/>
        <v>1250000</v>
      </c>
      <c r="K485" s="207"/>
    </row>
    <row r="486" spans="1:11" ht="18">
      <c r="A486" s="345">
        <v>84</v>
      </c>
      <c r="B486" s="225">
        <v>17</v>
      </c>
      <c r="C486" s="224" t="s">
        <v>338</v>
      </c>
      <c r="D486" s="230" t="s">
        <v>129</v>
      </c>
      <c r="E486" s="225" t="s">
        <v>339</v>
      </c>
      <c r="F486" s="313">
        <v>7.45</v>
      </c>
      <c r="G486" s="225" t="s">
        <v>24</v>
      </c>
      <c r="H486" s="226">
        <f t="shared" si="11"/>
        <v>7.45</v>
      </c>
      <c r="I486" s="227">
        <v>250000</v>
      </c>
      <c r="J486" s="228">
        <f t="shared" si="12"/>
        <v>1250000</v>
      </c>
      <c r="K486" s="259"/>
    </row>
    <row r="487" spans="1:11" s="310" customFormat="1" ht="18">
      <c r="A487" s="345">
        <v>85</v>
      </c>
      <c r="B487" s="214">
        <v>1</v>
      </c>
      <c r="C487" s="220" t="s">
        <v>50</v>
      </c>
      <c r="D487" s="210" t="s">
        <v>84</v>
      </c>
      <c r="E487" s="214" t="s">
        <v>340</v>
      </c>
      <c r="F487" s="303">
        <v>8.36</v>
      </c>
      <c r="G487" s="214" t="s">
        <v>24</v>
      </c>
      <c r="H487" s="221">
        <f t="shared" si="11"/>
        <v>8.36</v>
      </c>
      <c r="I487" s="222">
        <v>300000</v>
      </c>
      <c r="J487" s="223">
        <f t="shared" si="12"/>
        <v>1500000</v>
      </c>
      <c r="K487" s="258"/>
    </row>
    <row r="488" spans="1:11" s="310" customFormat="1" ht="18">
      <c r="A488" s="345">
        <v>86</v>
      </c>
      <c r="B488" s="206">
        <v>2</v>
      </c>
      <c r="C488" s="229" t="s">
        <v>21</v>
      </c>
      <c r="D488" s="211" t="s">
        <v>79</v>
      </c>
      <c r="E488" s="206" t="s">
        <v>340</v>
      </c>
      <c r="F488" s="307">
        <v>8.36</v>
      </c>
      <c r="G488" s="206" t="s">
        <v>24</v>
      </c>
      <c r="H488" s="213">
        <f t="shared" si="11"/>
        <v>8.36</v>
      </c>
      <c r="I488" s="218">
        <v>300000</v>
      </c>
      <c r="J488" s="219">
        <f t="shared" si="12"/>
        <v>1500000</v>
      </c>
      <c r="K488" s="207"/>
    </row>
    <row r="489" spans="1:11" s="310" customFormat="1" ht="18">
      <c r="A489" s="345">
        <v>87</v>
      </c>
      <c r="B489" s="206">
        <v>3</v>
      </c>
      <c r="C489" s="229" t="s">
        <v>142</v>
      </c>
      <c r="D489" s="211" t="s">
        <v>204</v>
      </c>
      <c r="E489" s="206" t="s">
        <v>340</v>
      </c>
      <c r="F489" s="307">
        <v>8.36</v>
      </c>
      <c r="G489" s="206" t="s">
        <v>24</v>
      </c>
      <c r="H489" s="213">
        <f t="shared" si="11"/>
        <v>8.36</v>
      </c>
      <c r="I489" s="218">
        <v>300000</v>
      </c>
      <c r="J489" s="219">
        <f t="shared" si="12"/>
        <v>1500000</v>
      </c>
      <c r="K489" s="207"/>
    </row>
    <row r="490" spans="1:11" s="310" customFormat="1" ht="18">
      <c r="A490" s="345">
        <v>88</v>
      </c>
      <c r="B490" s="206">
        <v>4</v>
      </c>
      <c r="C490" s="229" t="s">
        <v>234</v>
      </c>
      <c r="D490" s="211" t="s">
        <v>341</v>
      </c>
      <c r="E490" s="206" t="s">
        <v>340</v>
      </c>
      <c r="F490" s="307">
        <v>8.23</v>
      </c>
      <c r="G490" s="206" t="s">
        <v>24</v>
      </c>
      <c r="H490" s="213">
        <f t="shared" si="11"/>
        <v>8.23</v>
      </c>
      <c r="I490" s="218">
        <v>300000</v>
      </c>
      <c r="J490" s="219">
        <f t="shared" si="12"/>
        <v>1500000</v>
      </c>
      <c r="K490" s="207"/>
    </row>
    <row r="491" spans="1:11" s="310" customFormat="1" ht="18">
      <c r="A491" s="345">
        <v>89</v>
      </c>
      <c r="B491" s="206">
        <v>5</v>
      </c>
      <c r="C491" s="229" t="s">
        <v>166</v>
      </c>
      <c r="D491" s="211" t="s">
        <v>129</v>
      </c>
      <c r="E491" s="206" t="s">
        <v>340</v>
      </c>
      <c r="F491" s="307">
        <v>8.23</v>
      </c>
      <c r="G491" s="206" t="s">
        <v>24</v>
      </c>
      <c r="H491" s="213">
        <f t="shared" si="11"/>
        <v>8.23</v>
      </c>
      <c r="I491" s="218">
        <v>300000</v>
      </c>
      <c r="J491" s="219">
        <f t="shared" si="12"/>
        <v>1500000</v>
      </c>
      <c r="K491" s="207"/>
    </row>
    <row r="492" spans="1:11" s="310" customFormat="1" ht="18">
      <c r="A492" s="345">
        <v>90</v>
      </c>
      <c r="B492" s="206">
        <v>6</v>
      </c>
      <c r="C492" s="229" t="s">
        <v>163</v>
      </c>
      <c r="D492" s="211" t="s">
        <v>93</v>
      </c>
      <c r="E492" s="206" t="s">
        <v>340</v>
      </c>
      <c r="F492" s="307">
        <v>8.18</v>
      </c>
      <c r="G492" s="206" t="s">
        <v>24</v>
      </c>
      <c r="H492" s="213">
        <f t="shared" si="11"/>
        <v>8.18</v>
      </c>
      <c r="I492" s="218">
        <v>300000</v>
      </c>
      <c r="J492" s="219">
        <f t="shared" si="12"/>
        <v>1500000</v>
      </c>
      <c r="K492" s="207"/>
    </row>
    <row r="493" spans="1:11" s="310" customFormat="1" ht="18">
      <c r="A493" s="345">
        <v>91</v>
      </c>
      <c r="B493" s="206">
        <v>7</v>
      </c>
      <c r="C493" s="229" t="s">
        <v>342</v>
      </c>
      <c r="D493" s="211" t="s">
        <v>182</v>
      </c>
      <c r="E493" s="206" t="s">
        <v>340</v>
      </c>
      <c r="F493" s="307">
        <v>8.18</v>
      </c>
      <c r="G493" s="206" t="s">
        <v>24</v>
      </c>
      <c r="H493" s="213">
        <f t="shared" si="11"/>
        <v>8.18</v>
      </c>
      <c r="I493" s="218">
        <v>300000</v>
      </c>
      <c r="J493" s="219">
        <f t="shared" si="12"/>
        <v>1500000</v>
      </c>
      <c r="K493" s="207"/>
    </row>
    <row r="494" spans="1:11" s="310" customFormat="1" ht="18">
      <c r="A494" s="345">
        <v>92</v>
      </c>
      <c r="B494" s="206">
        <v>8</v>
      </c>
      <c r="C494" s="229" t="s">
        <v>343</v>
      </c>
      <c r="D494" s="211" t="s">
        <v>95</v>
      </c>
      <c r="E494" s="206" t="s">
        <v>340</v>
      </c>
      <c r="F494" s="307">
        <v>8.14</v>
      </c>
      <c r="G494" s="206" t="s">
        <v>24</v>
      </c>
      <c r="H494" s="213">
        <f t="shared" si="11"/>
        <v>8.14</v>
      </c>
      <c r="I494" s="218">
        <v>300000</v>
      </c>
      <c r="J494" s="219">
        <f t="shared" si="12"/>
        <v>1500000</v>
      </c>
      <c r="K494" s="207"/>
    </row>
    <row r="495" spans="1:11" s="310" customFormat="1" ht="18">
      <c r="A495" s="345">
        <v>93</v>
      </c>
      <c r="B495" s="206">
        <v>9</v>
      </c>
      <c r="C495" s="229" t="s">
        <v>205</v>
      </c>
      <c r="D495" s="211" t="s">
        <v>144</v>
      </c>
      <c r="E495" s="206" t="s">
        <v>340</v>
      </c>
      <c r="F495" s="307">
        <v>8.14</v>
      </c>
      <c r="G495" s="206" t="s">
        <v>24</v>
      </c>
      <c r="H495" s="213">
        <f t="shared" si="11"/>
        <v>8.14</v>
      </c>
      <c r="I495" s="218">
        <v>300000</v>
      </c>
      <c r="J495" s="219">
        <f t="shared" si="12"/>
        <v>1500000</v>
      </c>
      <c r="K495" s="207"/>
    </row>
    <row r="496" spans="1:11" s="310" customFormat="1" ht="18">
      <c r="A496" s="345">
        <v>94</v>
      </c>
      <c r="B496" s="206">
        <v>10</v>
      </c>
      <c r="C496" s="229" t="s">
        <v>344</v>
      </c>
      <c r="D496" s="211" t="s">
        <v>226</v>
      </c>
      <c r="E496" s="206" t="s">
        <v>340</v>
      </c>
      <c r="F496" s="307">
        <v>8.05</v>
      </c>
      <c r="G496" s="206" t="s">
        <v>24</v>
      </c>
      <c r="H496" s="213">
        <f t="shared" si="11"/>
        <v>8.05</v>
      </c>
      <c r="I496" s="218">
        <v>300000</v>
      </c>
      <c r="J496" s="219">
        <f t="shared" si="12"/>
        <v>1500000</v>
      </c>
      <c r="K496" s="207"/>
    </row>
    <row r="497" spans="1:11" s="310" customFormat="1" ht="18">
      <c r="A497" s="345">
        <v>95</v>
      </c>
      <c r="B497" s="206">
        <v>11</v>
      </c>
      <c r="C497" s="229" t="s">
        <v>345</v>
      </c>
      <c r="D497" s="211" t="s">
        <v>335</v>
      </c>
      <c r="E497" s="206" t="s">
        <v>340</v>
      </c>
      <c r="F497" s="307">
        <v>8</v>
      </c>
      <c r="G497" s="206" t="s">
        <v>24</v>
      </c>
      <c r="H497" s="213">
        <f t="shared" si="11"/>
        <v>8</v>
      </c>
      <c r="I497" s="218">
        <v>300000</v>
      </c>
      <c r="J497" s="219">
        <f t="shared" si="12"/>
        <v>1500000</v>
      </c>
      <c r="K497" s="207"/>
    </row>
    <row r="498" spans="1:11" s="310" customFormat="1" ht="18">
      <c r="A498" s="345">
        <v>96</v>
      </c>
      <c r="B498" s="206">
        <v>12</v>
      </c>
      <c r="C498" s="229" t="s">
        <v>50</v>
      </c>
      <c r="D498" s="211" t="s">
        <v>95</v>
      </c>
      <c r="E498" s="206" t="s">
        <v>340</v>
      </c>
      <c r="F498" s="307">
        <v>7.95</v>
      </c>
      <c r="G498" s="206" t="s">
        <v>24</v>
      </c>
      <c r="H498" s="213">
        <f t="shared" si="11"/>
        <v>7.95</v>
      </c>
      <c r="I498" s="218">
        <v>250000</v>
      </c>
      <c r="J498" s="219">
        <f t="shared" si="12"/>
        <v>1250000</v>
      </c>
      <c r="K498" s="207"/>
    </row>
    <row r="499" spans="1:11" s="310" customFormat="1" ht="18">
      <c r="A499" s="345">
        <v>97</v>
      </c>
      <c r="B499" s="206">
        <v>13</v>
      </c>
      <c r="C499" s="229" t="s">
        <v>346</v>
      </c>
      <c r="D499" s="211" t="s">
        <v>97</v>
      </c>
      <c r="E499" s="206" t="s">
        <v>340</v>
      </c>
      <c r="F499" s="307">
        <v>7.91</v>
      </c>
      <c r="G499" s="206" t="s">
        <v>24</v>
      </c>
      <c r="H499" s="213">
        <f aca="true" t="shared" si="13" ref="H499:H530">F499</f>
        <v>7.91</v>
      </c>
      <c r="I499" s="218">
        <v>250000</v>
      </c>
      <c r="J499" s="219">
        <f aca="true" t="shared" si="14" ref="J499:J530">I499*5</f>
        <v>1250000</v>
      </c>
      <c r="K499" s="207"/>
    </row>
    <row r="500" spans="1:11" s="310" customFormat="1" ht="18">
      <c r="A500" s="345">
        <v>98</v>
      </c>
      <c r="B500" s="206">
        <v>14</v>
      </c>
      <c r="C500" s="229" t="s">
        <v>21</v>
      </c>
      <c r="D500" s="211" t="s">
        <v>347</v>
      </c>
      <c r="E500" s="206" t="s">
        <v>340</v>
      </c>
      <c r="F500" s="307">
        <v>7.86</v>
      </c>
      <c r="G500" s="206" t="s">
        <v>24</v>
      </c>
      <c r="H500" s="213">
        <f t="shared" si="13"/>
        <v>7.86</v>
      </c>
      <c r="I500" s="218">
        <v>250000</v>
      </c>
      <c r="J500" s="219">
        <f t="shared" si="14"/>
        <v>1250000</v>
      </c>
      <c r="K500" s="207"/>
    </row>
    <row r="501" spans="1:11" s="310" customFormat="1" ht="18">
      <c r="A501" s="345">
        <v>99</v>
      </c>
      <c r="B501" s="206">
        <v>15</v>
      </c>
      <c r="C501" s="229" t="s">
        <v>329</v>
      </c>
      <c r="D501" s="211" t="s">
        <v>348</v>
      </c>
      <c r="E501" s="206" t="s">
        <v>340</v>
      </c>
      <c r="F501" s="307">
        <v>7.86</v>
      </c>
      <c r="G501" s="206" t="s">
        <v>24</v>
      </c>
      <c r="H501" s="213">
        <f t="shared" si="13"/>
        <v>7.86</v>
      </c>
      <c r="I501" s="218">
        <v>250000</v>
      </c>
      <c r="J501" s="219">
        <f t="shared" si="14"/>
        <v>1250000</v>
      </c>
      <c r="K501" s="207"/>
    </row>
    <row r="502" spans="1:11" s="310" customFormat="1" ht="18">
      <c r="A502" s="345">
        <v>100</v>
      </c>
      <c r="B502" s="206">
        <v>16</v>
      </c>
      <c r="C502" s="229" t="s">
        <v>349</v>
      </c>
      <c r="D502" s="211" t="s">
        <v>317</v>
      </c>
      <c r="E502" s="206" t="s">
        <v>340</v>
      </c>
      <c r="F502" s="307">
        <v>7.86</v>
      </c>
      <c r="G502" s="206" t="s">
        <v>24</v>
      </c>
      <c r="H502" s="213">
        <f t="shared" si="13"/>
        <v>7.86</v>
      </c>
      <c r="I502" s="218">
        <v>250000</v>
      </c>
      <c r="J502" s="219">
        <f t="shared" si="14"/>
        <v>1250000</v>
      </c>
      <c r="K502" s="207"/>
    </row>
    <row r="503" spans="1:11" s="310" customFormat="1" ht="18">
      <c r="A503" s="345">
        <v>101</v>
      </c>
      <c r="B503" s="206">
        <v>17</v>
      </c>
      <c r="C503" s="229" t="s">
        <v>50</v>
      </c>
      <c r="D503" s="211" t="s">
        <v>124</v>
      </c>
      <c r="E503" s="206" t="s">
        <v>340</v>
      </c>
      <c r="F503" s="307">
        <v>7.86</v>
      </c>
      <c r="G503" s="206" t="s">
        <v>24</v>
      </c>
      <c r="H503" s="213">
        <f t="shared" si="13"/>
        <v>7.86</v>
      </c>
      <c r="I503" s="218">
        <v>250000</v>
      </c>
      <c r="J503" s="219">
        <f t="shared" si="14"/>
        <v>1250000</v>
      </c>
      <c r="K503" s="207"/>
    </row>
    <row r="504" spans="1:11" s="310" customFormat="1" ht="18">
      <c r="A504" s="345">
        <v>102</v>
      </c>
      <c r="B504" s="206">
        <v>18</v>
      </c>
      <c r="C504" s="229" t="s">
        <v>141</v>
      </c>
      <c r="D504" s="211" t="s">
        <v>37</v>
      </c>
      <c r="E504" s="206" t="s">
        <v>340</v>
      </c>
      <c r="F504" s="307">
        <v>7.73</v>
      </c>
      <c r="G504" s="206" t="s">
        <v>24</v>
      </c>
      <c r="H504" s="213">
        <f t="shared" si="13"/>
        <v>7.73</v>
      </c>
      <c r="I504" s="218">
        <v>250000</v>
      </c>
      <c r="J504" s="219">
        <f t="shared" si="14"/>
        <v>1250000</v>
      </c>
      <c r="K504" s="207"/>
    </row>
    <row r="505" spans="1:11" s="310" customFormat="1" ht="18">
      <c r="A505" s="345">
        <v>103</v>
      </c>
      <c r="B505" s="206">
        <v>19</v>
      </c>
      <c r="C505" s="229" t="s">
        <v>21</v>
      </c>
      <c r="D505" s="211" t="s">
        <v>84</v>
      </c>
      <c r="E505" s="206" t="s">
        <v>340</v>
      </c>
      <c r="F505" s="307">
        <v>7.73</v>
      </c>
      <c r="G505" s="206" t="s">
        <v>24</v>
      </c>
      <c r="H505" s="213">
        <f t="shared" si="13"/>
        <v>7.73</v>
      </c>
      <c r="I505" s="218">
        <v>250000</v>
      </c>
      <c r="J505" s="219">
        <f t="shared" si="14"/>
        <v>1250000</v>
      </c>
      <c r="K505" s="207"/>
    </row>
    <row r="506" spans="1:11" s="310" customFormat="1" ht="18">
      <c r="A506" s="345">
        <v>104</v>
      </c>
      <c r="B506" s="206">
        <v>20</v>
      </c>
      <c r="C506" s="229" t="s">
        <v>350</v>
      </c>
      <c r="D506" s="211" t="s">
        <v>144</v>
      </c>
      <c r="E506" s="206" t="s">
        <v>340</v>
      </c>
      <c r="F506" s="307">
        <v>7.68</v>
      </c>
      <c r="G506" s="206" t="s">
        <v>24</v>
      </c>
      <c r="H506" s="213">
        <f t="shared" si="13"/>
        <v>7.68</v>
      </c>
      <c r="I506" s="218">
        <v>250000</v>
      </c>
      <c r="J506" s="219">
        <f t="shared" si="14"/>
        <v>1250000</v>
      </c>
      <c r="K506" s="207"/>
    </row>
    <row r="507" spans="1:11" s="310" customFormat="1" ht="18">
      <c r="A507" s="345">
        <v>105</v>
      </c>
      <c r="B507" s="206">
        <v>21</v>
      </c>
      <c r="C507" s="229" t="s">
        <v>351</v>
      </c>
      <c r="D507" s="211" t="s">
        <v>43</v>
      </c>
      <c r="E507" s="206" t="s">
        <v>340</v>
      </c>
      <c r="F507" s="307">
        <v>7.59</v>
      </c>
      <c r="G507" s="206" t="s">
        <v>24</v>
      </c>
      <c r="H507" s="213">
        <f t="shared" si="13"/>
        <v>7.59</v>
      </c>
      <c r="I507" s="218">
        <v>250000</v>
      </c>
      <c r="J507" s="219">
        <f t="shared" si="14"/>
        <v>1250000</v>
      </c>
      <c r="K507" s="207"/>
    </row>
    <row r="508" spans="1:11" s="310" customFormat="1" ht="18">
      <c r="A508" s="345">
        <v>106</v>
      </c>
      <c r="B508" s="206">
        <v>22</v>
      </c>
      <c r="C508" s="229" t="s">
        <v>352</v>
      </c>
      <c r="D508" s="211" t="s">
        <v>41</v>
      </c>
      <c r="E508" s="206" t="s">
        <v>340</v>
      </c>
      <c r="F508" s="307">
        <v>7.59</v>
      </c>
      <c r="G508" s="206" t="s">
        <v>24</v>
      </c>
      <c r="H508" s="213">
        <f t="shared" si="13"/>
        <v>7.59</v>
      </c>
      <c r="I508" s="218">
        <v>250000</v>
      </c>
      <c r="J508" s="219">
        <f t="shared" si="14"/>
        <v>1250000</v>
      </c>
      <c r="K508" s="207"/>
    </row>
    <row r="509" spans="1:11" s="310" customFormat="1" ht="18">
      <c r="A509" s="345">
        <v>107</v>
      </c>
      <c r="B509" s="206">
        <v>23</v>
      </c>
      <c r="C509" s="229" t="s">
        <v>34</v>
      </c>
      <c r="D509" s="211" t="s">
        <v>353</v>
      </c>
      <c r="E509" s="206" t="s">
        <v>340</v>
      </c>
      <c r="F509" s="307">
        <v>7.5</v>
      </c>
      <c r="G509" s="206" t="s">
        <v>24</v>
      </c>
      <c r="H509" s="213">
        <f t="shared" si="13"/>
        <v>7.5</v>
      </c>
      <c r="I509" s="218">
        <v>250000</v>
      </c>
      <c r="J509" s="219">
        <f t="shared" si="14"/>
        <v>1250000</v>
      </c>
      <c r="K509" s="207"/>
    </row>
    <row r="510" spans="1:11" s="310" customFormat="1" ht="18">
      <c r="A510" s="345">
        <v>108</v>
      </c>
      <c r="B510" s="206">
        <v>24</v>
      </c>
      <c r="C510" s="229" t="s">
        <v>354</v>
      </c>
      <c r="D510" s="211" t="s">
        <v>115</v>
      </c>
      <c r="E510" s="206" t="s">
        <v>340</v>
      </c>
      <c r="F510" s="307">
        <v>7.5</v>
      </c>
      <c r="G510" s="206" t="s">
        <v>24</v>
      </c>
      <c r="H510" s="213">
        <f t="shared" si="13"/>
        <v>7.5</v>
      </c>
      <c r="I510" s="218">
        <v>250000</v>
      </c>
      <c r="J510" s="219">
        <f t="shared" si="14"/>
        <v>1250000</v>
      </c>
      <c r="K510" s="207"/>
    </row>
    <row r="511" spans="1:11" s="310" customFormat="1" ht="18">
      <c r="A511" s="345">
        <v>109</v>
      </c>
      <c r="B511" s="206">
        <v>25</v>
      </c>
      <c r="C511" s="229" t="s">
        <v>355</v>
      </c>
      <c r="D511" s="211" t="s">
        <v>192</v>
      </c>
      <c r="E511" s="206" t="s">
        <v>340</v>
      </c>
      <c r="F511" s="307">
        <v>7.5</v>
      </c>
      <c r="G511" s="206" t="s">
        <v>24</v>
      </c>
      <c r="H511" s="213">
        <f t="shared" si="13"/>
        <v>7.5</v>
      </c>
      <c r="I511" s="218">
        <v>250000</v>
      </c>
      <c r="J511" s="219">
        <f t="shared" si="14"/>
        <v>1250000</v>
      </c>
      <c r="K511" s="207"/>
    </row>
    <row r="512" spans="1:11" s="310" customFormat="1" ht="18">
      <c r="A512" s="345">
        <v>110</v>
      </c>
      <c r="B512" s="206">
        <v>26</v>
      </c>
      <c r="C512" s="229" t="s">
        <v>356</v>
      </c>
      <c r="D512" s="211" t="s">
        <v>62</v>
      </c>
      <c r="E512" s="206" t="s">
        <v>340</v>
      </c>
      <c r="F512" s="307">
        <v>7.45</v>
      </c>
      <c r="G512" s="206" t="s">
        <v>24</v>
      </c>
      <c r="H512" s="213">
        <f t="shared" si="13"/>
        <v>7.45</v>
      </c>
      <c r="I512" s="218">
        <v>250000</v>
      </c>
      <c r="J512" s="219">
        <f t="shared" si="14"/>
        <v>1250000</v>
      </c>
      <c r="K512" s="207"/>
    </row>
    <row r="513" spans="1:11" s="310" customFormat="1" ht="18">
      <c r="A513" s="345">
        <v>111</v>
      </c>
      <c r="B513" s="206">
        <v>27</v>
      </c>
      <c r="C513" s="229" t="s">
        <v>357</v>
      </c>
      <c r="D513" s="211" t="s">
        <v>62</v>
      </c>
      <c r="E513" s="206" t="s">
        <v>340</v>
      </c>
      <c r="F513" s="307">
        <v>7.45</v>
      </c>
      <c r="G513" s="206" t="s">
        <v>24</v>
      </c>
      <c r="H513" s="213">
        <f t="shared" si="13"/>
        <v>7.45</v>
      </c>
      <c r="I513" s="218">
        <v>250000</v>
      </c>
      <c r="J513" s="219">
        <f t="shared" si="14"/>
        <v>1250000</v>
      </c>
      <c r="K513" s="207"/>
    </row>
    <row r="514" spans="1:11" s="310" customFormat="1" ht="18">
      <c r="A514" s="345">
        <v>112</v>
      </c>
      <c r="B514" s="206">
        <v>28</v>
      </c>
      <c r="C514" s="229" t="s">
        <v>21</v>
      </c>
      <c r="D514" s="211" t="s">
        <v>45</v>
      </c>
      <c r="E514" s="206" t="s">
        <v>340</v>
      </c>
      <c r="F514" s="307">
        <v>7.36</v>
      </c>
      <c r="G514" s="206" t="s">
        <v>24</v>
      </c>
      <c r="H514" s="213">
        <f t="shared" si="13"/>
        <v>7.36</v>
      </c>
      <c r="I514" s="218">
        <v>250000</v>
      </c>
      <c r="J514" s="219">
        <f t="shared" si="14"/>
        <v>1250000</v>
      </c>
      <c r="K514" s="207"/>
    </row>
    <row r="515" spans="1:11" s="310" customFormat="1" ht="18">
      <c r="A515" s="345">
        <v>113</v>
      </c>
      <c r="B515" s="225">
        <v>29</v>
      </c>
      <c r="C515" s="224" t="s">
        <v>358</v>
      </c>
      <c r="D515" s="230" t="s">
        <v>94</v>
      </c>
      <c r="E515" s="225" t="s">
        <v>340</v>
      </c>
      <c r="F515" s="313">
        <v>7.36</v>
      </c>
      <c r="G515" s="225" t="s">
        <v>24</v>
      </c>
      <c r="H515" s="226">
        <f t="shared" si="13"/>
        <v>7.36</v>
      </c>
      <c r="I515" s="227">
        <v>250000</v>
      </c>
      <c r="J515" s="228">
        <f t="shared" si="14"/>
        <v>1250000</v>
      </c>
      <c r="K515" s="259"/>
    </row>
    <row r="516" spans="1:11" ht="18">
      <c r="A516" s="345">
        <v>114</v>
      </c>
      <c r="B516" s="214">
        <v>1</v>
      </c>
      <c r="C516" s="220" t="s">
        <v>359</v>
      </c>
      <c r="D516" s="210" t="s">
        <v>37</v>
      </c>
      <c r="E516" s="214" t="s">
        <v>373</v>
      </c>
      <c r="F516" s="303">
        <v>8.86</v>
      </c>
      <c r="G516" s="214" t="s">
        <v>24</v>
      </c>
      <c r="H516" s="221">
        <f t="shared" si="13"/>
        <v>8.86</v>
      </c>
      <c r="I516" s="222">
        <v>300000</v>
      </c>
      <c r="J516" s="223">
        <f t="shared" si="14"/>
        <v>1500000</v>
      </c>
      <c r="K516" s="258"/>
    </row>
    <row r="517" spans="1:11" ht="18">
      <c r="A517" s="345">
        <v>115</v>
      </c>
      <c r="B517" s="206">
        <v>2</v>
      </c>
      <c r="C517" s="229" t="s">
        <v>165</v>
      </c>
      <c r="D517" s="211" t="s">
        <v>206</v>
      </c>
      <c r="E517" s="206" t="s">
        <v>373</v>
      </c>
      <c r="F517" s="307">
        <v>8.86</v>
      </c>
      <c r="G517" s="206" t="s">
        <v>24</v>
      </c>
      <c r="H517" s="213">
        <f t="shared" si="13"/>
        <v>8.86</v>
      </c>
      <c r="I517" s="218">
        <v>300000</v>
      </c>
      <c r="J517" s="219">
        <f t="shared" si="14"/>
        <v>1500000</v>
      </c>
      <c r="K517" s="207"/>
    </row>
    <row r="518" spans="1:11" ht="18">
      <c r="A518" s="345">
        <v>116</v>
      </c>
      <c r="B518" s="206">
        <v>3</v>
      </c>
      <c r="C518" s="229" t="s">
        <v>130</v>
      </c>
      <c r="D518" s="211" t="s">
        <v>45</v>
      </c>
      <c r="E518" s="206" t="s">
        <v>373</v>
      </c>
      <c r="F518" s="307">
        <v>8.55</v>
      </c>
      <c r="G518" s="206" t="s">
        <v>24</v>
      </c>
      <c r="H518" s="213">
        <f t="shared" si="13"/>
        <v>8.55</v>
      </c>
      <c r="I518" s="218">
        <v>300000</v>
      </c>
      <c r="J518" s="219">
        <f t="shared" si="14"/>
        <v>1500000</v>
      </c>
      <c r="K518" s="207"/>
    </row>
    <row r="519" spans="1:11" ht="18">
      <c r="A519" s="345">
        <v>117</v>
      </c>
      <c r="B519" s="206">
        <v>4</v>
      </c>
      <c r="C519" s="229" t="s">
        <v>243</v>
      </c>
      <c r="D519" s="211" t="s">
        <v>161</v>
      </c>
      <c r="E519" s="206" t="s">
        <v>373</v>
      </c>
      <c r="F519" s="307">
        <v>8.5</v>
      </c>
      <c r="G519" s="206" t="s">
        <v>24</v>
      </c>
      <c r="H519" s="213">
        <f t="shared" si="13"/>
        <v>8.5</v>
      </c>
      <c r="I519" s="218">
        <v>300000</v>
      </c>
      <c r="J519" s="219">
        <f t="shared" si="14"/>
        <v>1500000</v>
      </c>
      <c r="K519" s="207"/>
    </row>
    <row r="520" spans="1:11" ht="18">
      <c r="A520" s="345">
        <v>118</v>
      </c>
      <c r="B520" s="206">
        <v>5</v>
      </c>
      <c r="C520" s="229" t="s">
        <v>34</v>
      </c>
      <c r="D520" s="211" t="s">
        <v>100</v>
      </c>
      <c r="E520" s="206" t="s">
        <v>373</v>
      </c>
      <c r="F520" s="307">
        <v>8.23</v>
      </c>
      <c r="G520" s="206" t="s">
        <v>24</v>
      </c>
      <c r="H520" s="213">
        <f t="shared" si="13"/>
        <v>8.23</v>
      </c>
      <c r="I520" s="218">
        <v>300000</v>
      </c>
      <c r="J520" s="219">
        <f t="shared" si="14"/>
        <v>1500000</v>
      </c>
      <c r="K520" s="207"/>
    </row>
    <row r="521" spans="1:11" ht="18">
      <c r="A521" s="345">
        <v>119</v>
      </c>
      <c r="B521" s="206">
        <v>6</v>
      </c>
      <c r="C521" s="229" t="s">
        <v>110</v>
      </c>
      <c r="D521" s="211" t="s">
        <v>98</v>
      </c>
      <c r="E521" s="206" t="s">
        <v>373</v>
      </c>
      <c r="F521" s="307">
        <v>8.18</v>
      </c>
      <c r="G521" s="206" t="s">
        <v>24</v>
      </c>
      <c r="H521" s="213">
        <f t="shared" si="13"/>
        <v>8.18</v>
      </c>
      <c r="I521" s="218">
        <v>300000</v>
      </c>
      <c r="J521" s="219">
        <f t="shared" si="14"/>
        <v>1500000</v>
      </c>
      <c r="K521" s="207"/>
    </row>
    <row r="522" spans="1:11" ht="18">
      <c r="A522" s="345">
        <v>120</v>
      </c>
      <c r="B522" s="206">
        <v>7</v>
      </c>
      <c r="C522" s="229" t="s">
        <v>89</v>
      </c>
      <c r="D522" s="211" t="s">
        <v>98</v>
      </c>
      <c r="E522" s="206" t="s">
        <v>373</v>
      </c>
      <c r="F522" s="307">
        <v>8.18</v>
      </c>
      <c r="G522" s="206" t="s">
        <v>24</v>
      </c>
      <c r="H522" s="213">
        <f t="shared" si="13"/>
        <v>8.18</v>
      </c>
      <c r="I522" s="218">
        <v>300000</v>
      </c>
      <c r="J522" s="219">
        <f t="shared" si="14"/>
        <v>1500000</v>
      </c>
      <c r="K522" s="207"/>
    </row>
    <row r="523" spans="1:11" ht="18">
      <c r="A523" s="345">
        <v>121</v>
      </c>
      <c r="B523" s="206">
        <v>8</v>
      </c>
      <c r="C523" s="229" t="s">
        <v>21</v>
      </c>
      <c r="D523" s="211" t="s">
        <v>257</v>
      </c>
      <c r="E523" s="206" t="s">
        <v>373</v>
      </c>
      <c r="F523" s="307">
        <v>8.05</v>
      </c>
      <c r="G523" s="206" t="s">
        <v>24</v>
      </c>
      <c r="H523" s="213">
        <f t="shared" si="13"/>
        <v>8.05</v>
      </c>
      <c r="I523" s="218">
        <v>300000</v>
      </c>
      <c r="J523" s="219">
        <f t="shared" si="14"/>
        <v>1500000</v>
      </c>
      <c r="K523" s="207"/>
    </row>
    <row r="524" spans="1:11" ht="18">
      <c r="A524" s="345">
        <v>122</v>
      </c>
      <c r="B524" s="206">
        <v>9</v>
      </c>
      <c r="C524" s="229" t="s">
        <v>21</v>
      </c>
      <c r="D524" s="211" t="s">
        <v>360</v>
      </c>
      <c r="E524" s="206" t="s">
        <v>373</v>
      </c>
      <c r="F524" s="307">
        <v>8.05</v>
      </c>
      <c r="G524" s="206" t="s">
        <v>24</v>
      </c>
      <c r="H524" s="213">
        <f t="shared" si="13"/>
        <v>8.05</v>
      </c>
      <c r="I524" s="218">
        <v>300000</v>
      </c>
      <c r="J524" s="219">
        <f t="shared" si="14"/>
        <v>1500000</v>
      </c>
      <c r="K524" s="207"/>
    </row>
    <row r="525" spans="1:11" ht="18">
      <c r="A525" s="345">
        <v>123</v>
      </c>
      <c r="B525" s="206">
        <v>10</v>
      </c>
      <c r="C525" s="229" t="s">
        <v>50</v>
      </c>
      <c r="D525" s="211" t="s">
        <v>68</v>
      </c>
      <c r="E525" s="206" t="s">
        <v>373</v>
      </c>
      <c r="F525" s="307">
        <v>8</v>
      </c>
      <c r="G525" s="206" t="s">
        <v>24</v>
      </c>
      <c r="H525" s="213">
        <f t="shared" si="13"/>
        <v>8</v>
      </c>
      <c r="I525" s="218">
        <v>300000</v>
      </c>
      <c r="J525" s="219">
        <f t="shared" si="14"/>
        <v>1500000</v>
      </c>
      <c r="K525" s="207"/>
    </row>
    <row r="526" spans="1:11" ht="18">
      <c r="A526" s="345">
        <v>124</v>
      </c>
      <c r="B526" s="206">
        <v>11</v>
      </c>
      <c r="C526" s="229" t="s">
        <v>361</v>
      </c>
      <c r="D526" s="211" t="s">
        <v>79</v>
      </c>
      <c r="E526" s="206" t="s">
        <v>373</v>
      </c>
      <c r="F526" s="307">
        <v>8</v>
      </c>
      <c r="G526" s="206" t="s">
        <v>24</v>
      </c>
      <c r="H526" s="213">
        <f t="shared" si="13"/>
        <v>8</v>
      </c>
      <c r="I526" s="218">
        <v>300000</v>
      </c>
      <c r="J526" s="219">
        <f t="shared" si="14"/>
        <v>1500000</v>
      </c>
      <c r="K526" s="207"/>
    </row>
    <row r="527" spans="1:11" ht="18">
      <c r="A527" s="345">
        <v>125</v>
      </c>
      <c r="B527" s="206">
        <v>12</v>
      </c>
      <c r="C527" s="229" t="s">
        <v>123</v>
      </c>
      <c r="D527" s="211" t="s">
        <v>192</v>
      </c>
      <c r="E527" s="206" t="s">
        <v>373</v>
      </c>
      <c r="F527" s="307">
        <v>8</v>
      </c>
      <c r="G527" s="206" t="s">
        <v>24</v>
      </c>
      <c r="H527" s="213">
        <f t="shared" si="13"/>
        <v>8</v>
      </c>
      <c r="I527" s="218">
        <v>300000</v>
      </c>
      <c r="J527" s="219">
        <f t="shared" si="14"/>
        <v>1500000</v>
      </c>
      <c r="K527" s="207"/>
    </row>
    <row r="528" spans="1:11" ht="18">
      <c r="A528" s="345">
        <v>126</v>
      </c>
      <c r="B528" s="206">
        <v>13</v>
      </c>
      <c r="C528" s="229" t="s">
        <v>320</v>
      </c>
      <c r="D528" s="211" t="s">
        <v>45</v>
      </c>
      <c r="E528" s="206" t="s">
        <v>373</v>
      </c>
      <c r="F528" s="307">
        <v>7.95</v>
      </c>
      <c r="G528" s="206" t="s">
        <v>24</v>
      </c>
      <c r="H528" s="213">
        <f t="shared" si="13"/>
        <v>7.95</v>
      </c>
      <c r="I528" s="218">
        <v>250000</v>
      </c>
      <c r="J528" s="219">
        <f t="shared" si="14"/>
        <v>1250000</v>
      </c>
      <c r="K528" s="207"/>
    </row>
    <row r="529" spans="1:11" ht="18">
      <c r="A529" s="345">
        <v>127</v>
      </c>
      <c r="B529" s="206">
        <v>14</v>
      </c>
      <c r="C529" s="229" t="s">
        <v>362</v>
      </c>
      <c r="D529" s="211" t="s">
        <v>81</v>
      </c>
      <c r="E529" s="206" t="s">
        <v>373</v>
      </c>
      <c r="F529" s="307">
        <v>7.86</v>
      </c>
      <c r="G529" s="206" t="s">
        <v>24</v>
      </c>
      <c r="H529" s="213">
        <f t="shared" si="13"/>
        <v>7.86</v>
      </c>
      <c r="I529" s="218">
        <v>250000</v>
      </c>
      <c r="J529" s="219">
        <f t="shared" si="14"/>
        <v>1250000</v>
      </c>
      <c r="K529" s="207"/>
    </row>
    <row r="530" spans="1:11" ht="18">
      <c r="A530" s="345">
        <v>128</v>
      </c>
      <c r="B530" s="206">
        <v>15</v>
      </c>
      <c r="C530" s="229" t="s">
        <v>111</v>
      </c>
      <c r="D530" s="211" t="s">
        <v>115</v>
      </c>
      <c r="E530" s="206" t="s">
        <v>373</v>
      </c>
      <c r="F530" s="307">
        <v>7.82</v>
      </c>
      <c r="G530" s="206" t="s">
        <v>24</v>
      </c>
      <c r="H530" s="213">
        <f t="shared" si="13"/>
        <v>7.82</v>
      </c>
      <c r="I530" s="218">
        <v>250000</v>
      </c>
      <c r="J530" s="219">
        <f t="shared" si="14"/>
        <v>1250000</v>
      </c>
      <c r="K530" s="207"/>
    </row>
    <row r="531" spans="1:11" ht="18">
      <c r="A531" s="345">
        <v>129</v>
      </c>
      <c r="B531" s="206">
        <v>16</v>
      </c>
      <c r="C531" s="229" t="s">
        <v>363</v>
      </c>
      <c r="D531" s="211" t="s">
        <v>93</v>
      </c>
      <c r="E531" s="206" t="s">
        <v>373</v>
      </c>
      <c r="F531" s="307">
        <v>7.82</v>
      </c>
      <c r="G531" s="206" t="s">
        <v>24</v>
      </c>
      <c r="H531" s="213">
        <f aca="true" t="shared" si="15" ref="H531:H562">F531</f>
        <v>7.82</v>
      </c>
      <c r="I531" s="218">
        <v>250000</v>
      </c>
      <c r="J531" s="219">
        <f aca="true" t="shared" si="16" ref="J531:J562">I531*5</f>
        <v>1250000</v>
      </c>
      <c r="K531" s="207"/>
    </row>
    <row r="532" spans="1:11" ht="18">
      <c r="A532" s="345">
        <v>130</v>
      </c>
      <c r="B532" s="206">
        <v>17</v>
      </c>
      <c r="C532" s="229" t="s">
        <v>21</v>
      </c>
      <c r="D532" s="211" t="s">
        <v>364</v>
      </c>
      <c r="E532" s="206" t="s">
        <v>373</v>
      </c>
      <c r="F532" s="307">
        <v>7.82</v>
      </c>
      <c r="G532" s="206" t="s">
        <v>24</v>
      </c>
      <c r="H532" s="213">
        <f t="shared" si="15"/>
        <v>7.82</v>
      </c>
      <c r="I532" s="218">
        <v>250000</v>
      </c>
      <c r="J532" s="219">
        <f t="shared" si="16"/>
        <v>1250000</v>
      </c>
      <c r="K532" s="207"/>
    </row>
    <row r="533" spans="1:11" ht="18">
      <c r="A533" s="345">
        <v>131</v>
      </c>
      <c r="B533" s="206">
        <v>18</v>
      </c>
      <c r="C533" s="229" t="s">
        <v>34</v>
      </c>
      <c r="D533" s="211" t="s">
        <v>252</v>
      </c>
      <c r="E533" s="206" t="s">
        <v>373</v>
      </c>
      <c r="F533" s="307">
        <v>7.77</v>
      </c>
      <c r="G533" s="206" t="s">
        <v>24</v>
      </c>
      <c r="H533" s="213">
        <f t="shared" si="15"/>
        <v>7.77</v>
      </c>
      <c r="I533" s="218">
        <v>250000</v>
      </c>
      <c r="J533" s="219">
        <f t="shared" si="16"/>
        <v>1250000</v>
      </c>
      <c r="K533" s="207"/>
    </row>
    <row r="534" spans="1:11" ht="18">
      <c r="A534" s="345">
        <v>132</v>
      </c>
      <c r="B534" s="206">
        <v>19</v>
      </c>
      <c r="C534" s="229" t="s">
        <v>50</v>
      </c>
      <c r="D534" s="211" t="s">
        <v>97</v>
      </c>
      <c r="E534" s="206" t="s">
        <v>373</v>
      </c>
      <c r="F534" s="307">
        <v>7.73</v>
      </c>
      <c r="G534" s="206" t="s">
        <v>24</v>
      </c>
      <c r="H534" s="213">
        <f t="shared" si="15"/>
        <v>7.73</v>
      </c>
      <c r="I534" s="218">
        <v>250000</v>
      </c>
      <c r="J534" s="219">
        <f t="shared" si="16"/>
        <v>1250000</v>
      </c>
      <c r="K534" s="207"/>
    </row>
    <row r="535" spans="1:11" ht="18">
      <c r="A535" s="345">
        <v>133</v>
      </c>
      <c r="B535" s="206">
        <v>20</v>
      </c>
      <c r="C535" s="229" t="s">
        <v>21</v>
      </c>
      <c r="D535" s="211" t="s">
        <v>399</v>
      </c>
      <c r="E535" s="206" t="s">
        <v>373</v>
      </c>
      <c r="F535" s="307">
        <v>7.68</v>
      </c>
      <c r="G535" s="206" t="s">
        <v>24</v>
      </c>
      <c r="H535" s="213">
        <f t="shared" si="15"/>
        <v>7.68</v>
      </c>
      <c r="I535" s="218">
        <v>250000</v>
      </c>
      <c r="J535" s="219">
        <f t="shared" si="16"/>
        <v>1250000</v>
      </c>
      <c r="K535" s="361" t="s">
        <v>400</v>
      </c>
    </row>
    <row r="536" spans="1:11" ht="18">
      <c r="A536" s="345">
        <v>134</v>
      </c>
      <c r="B536" s="206">
        <v>21</v>
      </c>
      <c r="C536" s="229" t="s">
        <v>365</v>
      </c>
      <c r="D536" s="211" t="s">
        <v>366</v>
      </c>
      <c r="E536" s="206" t="s">
        <v>373</v>
      </c>
      <c r="F536" s="307">
        <v>7.64</v>
      </c>
      <c r="G536" s="206" t="s">
        <v>24</v>
      </c>
      <c r="H536" s="213">
        <f t="shared" si="15"/>
        <v>7.64</v>
      </c>
      <c r="I536" s="218">
        <v>250000</v>
      </c>
      <c r="J536" s="219">
        <f t="shared" si="16"/>
        <v>1250000</v>
      </c>
      <c r="K536" s="207"/>
    </row>
    <row r="537" spans="1:11" ht="18">
      <c r="A537" s="345">
        <v>135</v>
      </c>
      <c r="B537" s="206">
        <v>22</v>
      </c>
      <c r="C537" s="229" t="s">
        <v>367</v>
      </c>
      <c r="D537" s="211" t="s">
        <v>41</v>
      </c>
      <c r="E537" s="206" t="s">
        <v>373</v>
      </c>
      <c r="F537" s="307">
        <v>7.55</v>
      </c>
      <c r="G537" s="206" t="s">
        <v>24</v>
      </c>
      <c r="H537" s="213">
        <f t="shared" si="15"/>
        <v>7.55</v>
      </c>
      <c r="I537" s="218">
        <v>250000</v>
      </c>
      <c r="J537" s="219">
        <f t="shared" si="16"/>
        <v>1250000</v>
      </c>
      <c r="K537" s="207"/>
    </row>
    <row r="538" spans="1:11" ht="18">
      <c r="A538" s="345">
        <v>136</v>
      </c>
      <c r="B538" s="206">
        <v>23</v>
      </c>
      <c r="C538" s="229" t="s">
        <v>50</v>
      </c>
      <c r="D538" s="211" t="s">
        <v>99</v>
      </c>
      <c r="E538" s="206" t="s">
        <v>373</v>
      </c>
      <c r="F538" s="307">
        <v>7.5</v>
      </c>
      <c r="G538" s="206" t="s">
        <v>24</v>
      </c>
      <c r="H538" s="213">
        <f t="shared" si="15"/>
        <v>7.5</v>
      </c>
      <c r="I538" s="218">
        <v>250000</v>
      </c>
      <c r="J538" s="219">
        <f t="shared" si="16"/>
        <v>1250000</v>
      </c>
      <c r="K538" s="207"/>
    </row>
    <row r="539" spans="1:11" ht="18">
      <c r="A539" s="345">
        <v>137</v>
      </c>
      <c r="B539" s="206">
        <v>24</v>
      </c>
      <c r="C539" s="229" t="s">
        <v>368</v>
      </c>
      <c r="D539" s="211" t="s">
        <v>26</v>
      </c>
      <c r="E539" s="206" t="s">
        <v>373</v>
      </c>
      <c r="F539" s="307">
        <v>7.5</v>
      </c>
      <c r="G539" s="206" t="s">
        <v>24</v>
      </c>
      <c r="H539" s="213">
        <f t="shared" si="15"/>
        <v>7.5</v>
      </c>
      <c r="I539" s="218">
        <v>250000</v>
      </c>
      <c r="J539" s="219">
        <f t="shared" si="16"/>
        <v>1250000</v>
      </c>
      <c r="K539" s="207"/>
    </row>
    <row r="540" spans="1:11" ht="18">
      <c r="A540" s="345">
        <v>138</v>
      </c>
      <c r="B540" s="206">
        <v>25</v>
      </c>
      <c r="C540" s="229" t="s">
        <v>142</v>
      </c>
      <c r="D540" s="211" t="s">
        <v>26</v>
      </c>
      <c r="E540" s="206" t="s">
        <v>373</v>
      </c>
      <c r="F540" s="307">
        <v>7.5</v>
      </c>
      <c r="G540" s="206" t="s">
        <v>24</v>
      </c>
      <c r="H540" s="213">
        <f t="shared" si="15"/>
        <v>7.5</v>
      </c>
      <c r="I540" s="218">
        <v>250000</v>
      </c>
      <c r="J540" s="219">
        <f t="shared" si="16"/>
        <v>1250000</v>
      </c>
      <c r="K540" s="207"/>
    </row>
    <row r="541" spans="1:11" ht="18">
      <c r="A541" s="345">
        <v>139</v>
      </c>
      <c r="B541" s="206">
        <v>26</v>
      </c>
      <c r="C541" s="229" t="s">
        <v>50</v>
      </c>
      <c r="D541" s="211" t="s">
        <v>68</v>
      </c>
      <c r="E541" s="206" t="s">
        <v>373</v>
      </c>
      <c r="F541" s="307">
        <v>7.5</v>
      </c>
      <c r="G541" s="206" t="s">
        <v>24</v>
      </c>
      <c r="H541" s="213">
        <f t="shared" si="15"/>
        <v>7.5</v>
      </c>
      <c r="I541" s="218">
        <v>250000</v>
      </c>
      <c r="J541" s="219">
        <f t="shared" si="16"/>
        <v>1250000</v>
      </c>
      <c r="K541" s="207"/>
    </row>
    <row r="542" spans="1:11" ht="18">
      <c r="A542" s="345">
        <v>140</v>
      </c>
      <c r="B542" s="206">
        <v>27</v>
      </c>
      <c r="C542" s="229" t="s">
        <v>50</v>
      </c>
      <c r="D542" s="211" t="s">
        <v>49</v>
      </c>
      <c r="E542" s="206" t="s">
        <v>373</v>
      </c>
      <c r="F542" s="307">
        <v>7.5</v>
      </c>
      <c r="G542" s="206" t="s">
        <v>24</v>
      </c>
      <c r="H542" s="213">
        <f t="shared" si="15"/>
        <v>7.5</v>
      </c>
      <c r="I542" s="218">
        <v>250000</v>
      </c>
      <c r="J542" s="219">
        <f t="shared" si="16"/>
        <v>1250000</v>
      </c>
      <c r="K542" s="207"/>
    </row>
    <row r="543" spans="1:11" ht="18">
      <c r="A543" s="345">
        <v>141</v>
      </c>
      <c r="B543" s="206">
        <v>28</v>
      </c>
      <c r="C543" s="229" t="s">
        <v>369</v>
      </c>
      <c r="D543" s="211" t="s">
        <v>132</v>
      </c>
      <c r="E543" s="206" t="s">
        <v>373</v>
      </c>
      <c r="F543" s="307">
        <v>7.5</v>
      </c>
      <c r="G543" s="206" t="s">
        <v>24</v>
      </c>
      <c r="H543" s="213">
        <f t="shared" si="15"/>
        <v>7.5</v>
      </c>
      <c r="I543" s="218">
        <v>250000</v>
      </c>
      <c r="J543" s="219">
        <f t="shared" si="16"/>
        <v>1250000</v>
      </c>
      <c r="K543" s="207"/>
    </row>
    <row r="544" spans="1:11" ht="18">
      <c r="A544" s="345">
        <v>142</v>
      </c>
      <c r="B544" s="206">
        <v>29</v>
      </c>
      <c r="C544" s="229" t="s">
        <v>370</v>
      </c>
      <c r="D544" s="211" t="s">
        <v>102</v>
      </c>
      <c r="E544" s="206" t="s">
        <v>373</v>
      </c>
      <c r="F544" s="307">
        <v>7.5</v>
      </c>
      <c r="G544" s="206" t="s">
        <v>24</v>
      </c>
      <c r="H544" s="213">
        <f t="shared" si="15"/>
        <v>7.5</v>
      </c>
      <c r="I544" s="218">
        <v>250000</v>
      </c>
      <c r="J544" s="219">
        <f t="shared" si="16"/>
        <v>1250000</v>
      </c>
      <c r="K544" s="207"/>
    </row>
    <row r="545" spans="1:11" ht="18">
      <c r="A545" s="345">
        <v>143</v>
      </c>
      <c r="B545" s="206">
        <v>30</v>
      </c>
      <c r="C545" s="229" t="s">
        <v>371</v>
      </c>
      <c r="D545" s="211" t="s">
        <v>95</v>
      </c>
      <c r="E545" s="206" t="s">
        <v>373</v>
      </c>
      <c r="F545" s="307">
        <v>7.41</v>
      </c>
      <c r="G545" s="206" t="s">
        <v>24</v>
      </c>
      <c r="H545" s="213">
        <f t="shared" si="15"/>
        <v>7.41</v>
      </c>
      <c r="I545" s="218">
        <v>250000</v>
      </c>
      <c r="J545" s="219">
        <f t="shared" si="16"/>
        <v>1250000</v>
      </c>
      <c r="K545" s="207"/>
    </row>
    <row r="546" spans="1:11" ht="18">
      <c r="A546" s="345">
        <v>144</v>
      </c>
      <c r="B546" s="225">
        <v>31</v>
      </c>
      <c r="C546" s="224" t="s">
        <v>372</v>
      </c>
      <c r="D546" s="230" t="s">
        <v>98</v>
      </c>
      <c r="E546" s="225" t="s">
        <v>373</v>
      </c>
      <c r="F546" s="313">
        <v>7.41</v>
      </c>
      <c r="G546" s="225" t="s">
        <v>24</v>
      </c>
      <c r="H546" s="226">
        <f t="shared" si="15"/>
        <v>7.41</v>
      </c>
      <c r="I546" s="227">
        <v>250000</v>
      </c>
      <c r="J546" s="228">
        <f t="shared" si="16"/>
        <v>1250000</v>
      </c>
      <c r="K546" s="259"/>
    </row>
    <row r="547" spans="1:11" ht="18">
      <c r="A547" s="345">
        <v>145</v>
      </c>
      <c r="B547" s="214">
        <v>1</v>
      </c>
      <c r="C547" s="220" t="s">
        <v>208</v>
      </c>
      <c r="D547" s="210" t="s">
        <v>43</v>
      </c>
      <c r="E547" s="214" t="s">
        <v>90</v>
      </c>
      <c r="F547" s="303">
        <v>9</v>
      </c>
      <c r="G547" s="214" t="s">
        <v>24</v>
      </c>
      <c r="H547" s="221">
        <f t="shared" si="15"/>
        <v>9</v>
      </c>
      <c r="I547" s="222">
        <v>350000</v>
      </c>
      <c r="J547" s="223">
        <f t="shared" si="16"/>
        <v>1750000</v>
      </c>
      <c r="K547" s="258"/>
    </row>
    <row r="548" spans="1:11" ht="18">
      <c r="A548" s="345">
        <v>146</v>
      </c>
      <c r="B548" s="225">
        <v>2</v>
      </c>
      <c r="C548" s="224" t="s">
        <v>374</v>
      </c>
      <c r="D548" s="230" t="s">
        <v>375</v>
      </c>
      <c r="E548" s="225" t="s">
        <v>90</v>
      </c>
      <c r="F548" s="320">
        <v>8.29</v>
      </c>
      <c r="G548" s="225" t="s">
        <v>24</v>
      </c>
      <c r="H548" s="226">
        <f t="shared" si="15"/>
        <v>8.29</v>
      </c>
      <c r="I548" s="227">
        <v>300000</v>
      </c>
      <c r="J548" s="228">
        <f t="shared" si="16"/>
        <v>1500000</v>
      </c>
      <c r="K548" s="259"/>
    </row>
    <row r="549" spans="1:11" ht="18.75">
      <c r="A549" s="345">
        <v>147</v>
      </c>
      <c r="B549" s="214">
        <v>1</v>
      </c>
      <c r="C549" s="277" t="s">
        <v>216</v>
      </c>
      <c r="D549" s="348" t="s">
        <v>222</v>
      </c>
      <c r="E549" s="214" t="s">
        <v>160</v>
      </c>
      <c r="F549" s="335">
        <v>7.91</v>
      </c>
      <c r="G549" s="214" t="s">
        <v>24</v>
      </c>
      <c r="H549" s="221">
        <f t="shared" si="15"/>
        <v>7.91</v>
      </c>
      <c r="I549" s="222">
        <v>250000</v>
      </c>
      <c r="J549" s="223">
        <f t="shared" si="16"/>
        <v>1250000</v>
      </c>
      <c r="K549" s="258"/>
    </row>
    <row r="550" spans="1:11" ht="18.75">
      <c r="A550" s="345">
        <v>148</v>
      </c>
      <c r="B550" s="225">
        <v>2</v>
      </c>
      <c r="C550" s="279" t="s">
        <v>376</v>
      </c>
      <c r="D550" s="347" t="s">
        <v>377</v>
      </c>
      <c r="E550" s="225" t="s">
        <v>160</v>
      </c>
      <c r="F550" s="320">
        <v>7.39</v>
      </c>
      <c r="G550" s="225" t="s">
        <v>24</v>
      </c>
      <c r="H550" s="226">
        <f t="shared" si="15"/>
        <v>7.39</v>
      </c>
      <c r="I550" s="227">
        <v>250000</v>
      </c>
      <c r="J550" s="228">
        <f t="shared" si="16"/>
        <v>1250000</v>
      </c>
      <c r="K550" s="259"/>
    </row>
    <row r="551" spans="1:11" ht="18.75">
      <c r="A551" s="345">
        <v>149</v>
      </c>
      <c r="B551" s="214">
        <v>1</v>
      </c>
      <c r="C551" s="277" t="s">
        <v>246</v>
      </c>
      <c r="D551" s="278" t="s">
        <v>247</v>
      </c>
      <c r="E551" s="214" t="s">
        <v>380</v>
      </c>
      <c r="F551" s="271">
        <v>8.26</v>
      </c>
      <c r="G551" s="214" t="s">
        <v>24</v>
      </c>
      <c r="H551" s="221">
        <f t="shared" si="15"/>
        <v>8.26</v>
      </c>
      <c r="I551" s="222">
        <v>300000</v>
      </c>
      <c r="J551" s="223">
        <f t="shared" si="16"/>
        <v>1500000</v>
      </c>
      <c r="K551" s="258"/>
    </row>
    <row r="552" spans="1:11" ht="18.75">
      <c r="A552" s="345">
        <v>150</v>
      </c>
      <c r="B552" s="206">
        <v>2</v>
      </c>
      <c r="C552" s="275" t="s">
        <v>210</v>
      </c>
      <c r="D552" s="276" t="s">
        <v>211</v>
      </c>
      <c r="E552" s="206" t="s">
        <v>380</v>
      </c>
      <c r="F552" s="272">
        <v>7.52</v>
      </c>
      <c r="G552" s="206" t="s">
        <v>24</v>
      </c>
      <c r="H552" s="213">
        <f t="shared" si="15"/>
        <v>7.52</v>
      </c>
      <c r="I552" s="218">
        <v>250000</v>
      </c>
      <c r="J552" s="219">
        <f t="shared" si="16"/>
        <v>1250000</v>
      </c>
      <c r="K552" s="207"/>
    </row>
    <row r="553" spans="1:11" ht="18.75">
      <c r="A553" s="345">
        <v>151</v>
      </c>
      <c r="B553" s="206">
        <v>3</v>
      </c>
      <c r="C553" s="275" t="s">
        <v>378</v>
      </c>
      <c r="D553" s="276" t="s">
        <v>379</v>
      </c>
      <c r="E553" s="206" t="s">
        <v>380</v>
      </c>
      <c r="F553" s="272">
        <v>7.52</v>
      </c>
      <c r="G553" s="206" t="s">
        <v>24</v>
      </c>
      <c r="H553" s="213">
        <f t="shared" si="15"/>
        <v>7.52</v>
      </c>
      <c r="I553" s="218">
        <v>250000</v>
      </c>
      <c r="J553" s="219">
        <f t="shared" si="16"/>
        <v>1250000</v>
      </c>
      <c r="K553" s="207"/>
    </row>
    <row r="554" spans="1:11" ht="18.75">
      <c r="A554" s="345">
        <v>152</v>
      </c>
      <c r="B554" s="225">
        <v>4</v>
      </c>
      <c r="C554" s="279" t="s">
        <v>212</v>
      </c>
      <c r="D554" s="280" t="s">
        <v>213</v>
      </c>
      <c r="E554" s="225" t="s">
        <v>380</v>
      </c>
      <c r="F554" s="292">
        <v>7.48</v>
      </c>
      <c r="G554" s="225" t="s">
        <v>24</v>
      </c>
      <c r="H554" s="226">
        <f t="shared" si="15"/>
        <v>7.48</v>
      </c>
      <c r="I554" s="227">
        <v>250000</v>
      </c>
      <c r="J554" s="228">
        <f t="shared" si="16"/>
        <v>1250000</v>
      </c>
      <c r="K554" s="259"/>
    </row>
    <row r="555" spans="1:11" ht="18.75">
      <c r="A555" s="345">
        <v>153</v>
      </c>
      <c r="B555" s="300">
        <v>1</v>
      </c>
      <c r="C555" s="336" t="s">
        <v>381</v>
      </c>
      <c r="D555" s="322" t="s">
        <v>382</v>
      </c>
      <c r="E555" s="300" t="s">
        <v>383</v>
      </c>
      <c r="F555" s="349">
        <v>7.42</v>
      </c>
      <c r="G555" s="300" t="s">
        <v>24</v>
      </c>
      <c r="H555" s="317">
        <f t="shared" si="15"/>
        <v>7.42</v>
      </c>
      <c r="I555" s="318">
        <v>250000</v>
      </c>
      <c r="J555" s="319">
        <f t="shared" si="16"/>
        <v>1250000</v>
      </c>
      <c r="K555" s="350"/>
    </row>
    <row r="556" spans="1:11" ht="18.75">
      <c r="A556" s="345">
        <v>154</v>
      </c>
      <c r="B556" s="214">
        <v>1</v>
      </c>
      <c r="C556" s="277" t="s">
        <v>214</v>
      </c>
      <c r="D556" s="348" t="s">
        <v>215</v>
      </c>
      <c r="E556" s="214" t="s">
        <v>387</v>
      </c>
      <c r="F556" s="288">
        <v>8.03</v>
      </c>
      <c r="G556" s="214" t="s">
        <v>24</v>
      </c>
      <c r="H556" s="221">
        <f t="shared" si="15"/>
        <v>8.03</v>
      </c>
      <c r="I556" s="222">
        <v>300000</v>
      </c>
      <c r="J556" s="223">
        <f t="shared" si="16"/>
        <v>1500000</v>
      </c>
      <c r="K556" s="258"/>
    </row>
    <row r="557" spans="1:11" ht="18.75">
      <c r="A557" s="345">
        <v>155</v>
      </c>
      <c r="B557" s="206">
        <v>2</v>
      </c>
      <c r="C557" s="275" t="s">
        <v>384</v>
      </c>
      <c r="D557" s="346" t="s">
        <v>385</v>
      </c>
      <c r="E557" s="206" t="s">
        <v>387</v>
      </c>
      <c r="F557" s="289">
        <v>7.65</v>
      </c>
      <c r="G557" s="206" t="s">
        <v>24</v>
      </c>
      <c r="H557" s="213">
        <f t="shared" si="15"/>
        <v>7.65</v>
      </c>
      <c r="I557" s="218">
        <v>250000</v>
      </c>
      <c r="J557" s="219">
        <f t="shared" si="16"/>
        <v>1250000</v>
      </c>
      <c r="K557" s="207"/>
    </row>
    <row r="558" spans="1:11" ht="18.75">
      <c r="A558" s="345">
        <v>156</v>
      </c>
      <c r="B558" s="225">
        <v>3</v>
      </c>
      <c r="C558" s="279" t="s">
        <v>376</v>
      </c>
      <c r="D558" s="347" t="s">
        <v>386</v>
      </c>
      <c r="E558" s="225" t="s">
        <v>387</v>
      </c>
      <c r="F558" s="290">
        <v>7.65</v>
      </c>
      <c r="G558" s="225" t="s">
        <v>24</v>
      </c>
      <c r="H558" s="226">
        <f t="shared" si="15"/>
        <v>7.65</v>
      </c>
      <c r="I558" s="227">
        <v>250000</v>
      </c>
      <c r="J558" s="228">
        <f t="shared" si="16"/>
        <v>1250000</v>
      </c>
      <c r="K558" s="259"/>
    </row>
    <row r="559" spans="1:11" ht="18.75">
      <c r="A559" s="345">
        <v>157</v>
      </c>
      <c r="B559" s="214">
        <v>1</v>
      </c>
      <c r="C559" s="277" t="s">
        <v>388</v>
      </c>
      <c r="D559" s="348" t="s">
        <v>389</v>
      </c>
      <c r="E559" s="300" t="s">
        <v>390</v>
      </c>
      <c r="F559" s="353">
        <v>7.37</v>
      </c>
      <c r="G559" s="300" t="s">
        <v>24</v>
      </c>
      <c r="H559" s="317">
        <f t="shared" si="15"/>
        <v>7.37</v>
      </c>
      <c r="I559" s="318">
        <v>250000</v>
      </c>
      <c r="J559" s="319">
        <f t="shared" si="16"/>
        <v>1250000</v>
      </c>
      <c r="K559" s="258"/>
    </row>
    <row r="560" spans="1:11" ht="18">
      <c r="A560" s="345">
        <v>158</v>
      </c>
      <c r="B560" s="356">
        <v>1</v>
      </c>
      <c r="C560" s="202" t="s">
        <v>329</v>
      </c>
      <c r="D560" s="203" t="s">
        <v>84</v>
      </c>
      <c r="E560" s="356" t="s">
        <v>398</v>
      </c>
      <c r="F560" s="357">
        <v>7.57</v>
      </c>
      <c r="G560" s="356" t="s">
        <v>24</v>
      </c>
      <c r="H560" s="358">
        <f t="shared" si="15"/>
        <v>7.57</v>
      </c>
      <c r="I560" s="318">
        <v>250000</v>
      </c>
      <c r="J560" s="319">
        <f t="shared" si="16"/>
        <v>1250000</v>
      </c>
      <c r="K560" s="359"/>
    </row>
    <row r="561" spans="1:11" ht="18">
      <c r="A561" s="345">
        <v>159</v>
      </c>
      <c r="B561" s="300">
        <v>1</v>
      </c>
      <c r="C561" s="351" t="s">
        <v>391</v>
      </c>
      <c r="D561" s="352" t="s">
        <v>82</v>
      </c>
      <c r="E561" s="300" t="s">
        <v>392</v>
      </c>
      <c r="F561" s="353">
        <v>7.85</v>
      </c>
      <c r="G561" s="300" t="s">
        <v>24</v>
      </c>
      <c r="H561" s="317">
        <f t="shared" si="15"/>
        <v>7.85</v>
      </c>
      <c r="I561" s="318">
        <v>250000</v>
      </c>
      <c r="J561" s="319">
        <f t="shared" si="16"/>
        <v>1250000</v>
      </c>
      <c r="K561" s="350"/>
    </row>
    <row r="562" spans="1:11" ht="18">
      <c r="A562" s="360">
        <v>160</v>
      </c>
      <c r="B562" s="214">
        <v>1</v>
      </c>
      <c r="C562" s="220" t="s">
        <v>34</v>
      </c>
      <c r="D562" s="210" t="s">
        <v>188</v>
      </c>
      <c r="E562" s="214" t="s">
        <v>393</v>
      </c>
      <c r="F562" s="273">
        <v>7.36</v>
      </c>
      <c r="G562" s="214" t="s">
        <v>24</v>
      </c>
      <c r="H562" s="221">
        <f t="shared" si="15"/>
        <v>7.36</v>
      </c>
      <c r="I562" s="222">
        <v>250000</v>
      </c>
      <c r="J562" s="223">
        <f t="shared" si="16"/>
        <v>1250000</v>
      </c>
      <c r="K562" s="258"/>
    </row>
    <row r="563" spans="1:11" ht="18.75">
      <c r="A563" s="266"/>
      <c r="B563" s="262"/>
      <c r="C563" s="260" t="s">
        <v>125</v>
      </c>
      <c r="D563" s="261"/>
      <c r="E563" s="237"/>
      <c r="F563" s="237"/>
      <c r="G563" s="262"/>
      <c r="H563" s="262"/>
      <c r="I563" s="263"/>
      <c r="J563" s="268">
        <f>SUM(J403:J562)</f>
        <v>223450000</v>
      </c>
      <c r="K563" s="264"/>
    </row>
    <row r="564" spans="1:11" ht="15">
      <c r="A564" s="75"/>
      <c r="B564" s="75"/>
      <c r="C564" s="75"/>
      <c r="D564" s="75"/>
      <c r="E564" s="391"/>
      <c r="F564" s="75"/>
      <c r="G564" s="75"/>
      <c r="H564" s="75"/>
      <c r="I564" s="75"/>
      <c r="J564" s="76"/>
      <c r="K564" s="75"/>
    </row>
    <row r="565" spans="3:11" ht="17.25">
      <c r="C565" s="78" t="s">
        <v>52</v>
      </c>
      <c r="D565" s="78"/>
      <c r="E565" s="390"/>
      <c r="F565" s="78"/>
      <c r="G565" s="78" t="s">
        <v>227</v>
      </c>
      <c r="H565" s="79"/>
      <c r="I565" s="78"/>
      <c r="J565" s="80" t="s">
        <v>150</v>
      </c>
      <c r="K565" s="77"/>
    </row>
    <row r="566" spans="3:11" ht="15.75">
      <c r="C566" s="81"/>
      <c r="D566" s="81"/>
      <c r="E566" s="392"/>
      <c r="F566" s="81"/>
      <c r="G566" s="81"/>
      <c r="H566" s="82"/>
      <c r="I566" s="83"/>
      <c r="J566" s="83"/>
      <c r="K566" s="321"/>
    </row>
    <row r="567" spans="3:11" ht="15.75">
      <c r="C567" s="81"/>
      <c r="D567" s="81"/>
      <c r="E567" s="392"/>
      <c r="F567" s="81"/>
      <c r="G567" s="81"/>
      <c r="H567" s="82"/>
      <c r="I567" s="83"/>
      <c r="J567" s="83"/>
      <c r="K567" s="77"/>
    </row>
    <row r="568" spans="3:11" ht="15.75">
      <c r="C568" s="81"/>
      <c r="D568" s="81"/>
      <c r="E568" s="392"/>
      <c r="F568" s="81"/>
      <c r="G568" s="81"/>
      <c r="H568" s="82"/>
      <c r="I568" s="83"/>
      <c r="J568" s="83"/>
      <c r="K568" s="77"/>
    </row>
    <row r="569" spans="3:10" ht="18">
      <c r="C569" s="84"/>
      <c r="D569" s="84"/>
      <c r="E569" s="392"/>
      <c r="F569" s="84"/>
      <c r="G569" s="85" t="s">
        <v>228</v>
      </c>
      <c r="H569" s="86"/>
      <c r="I569" s="85"/>
      <c r="J569" s="87" t="s">
        <v>149</v>
      </c>
    </row>
    <row r="570" spans="3:10" ht="18">
      <c r="C570" s="84"/>
      <c r="D570" s="84"/>
      <c r="E570" s="392"/>
      <c r="F570" s="84"/>
      <c r="G570" s="85"/>
      <c r="H570" s="86"/>
      <c r="I570" s="85"/>
      <c r="J570" s="87"/>
    </row>
    <row r="571" spans="3:10" ht="18">
      <c r="C571" s="84"/>
      <c r="D571" s="84"/>
      <c r="E571" s="392"/>
      <c r="F571" s="84"/>
      <c r="G571" s="85"/>
      <c r="H571" s="86"/>
      <c r="I571" s="85"/>
      <c r="J571" s="87"/>
    </row>
    <row r="572" spans="3:10" ht="18">
      <c r="C572" s="84"/>
      <c r="D572" s="84"/>
      <c r="E572" s="392"/>
      <c r="F572" s="84"/>
      <c r="G572" s="85"/>
      <c r="H572" s="86"/>
      <c r="I572" s="85"/>
      <c r="J572" s="87"/>
    </row>
    <row r="573" spans="3:10" ht="18">
      <c r="C573" s="84"/>
      <c r="D573" s="84"/>
      <c r="E573" s="392"/>
      <c r="F573" s="84"/>
      <c r="G573" s="85"/>
      <c r="H573" s="86"/>
      <c r="I573" s="85"/>
      <c r="J573" s="87"/>
    </row>
    <row r="574" spans="3:10" ht="18">
      <c r="C574" s="84"/>
      <c r="D574" s="84"/>
      <c r="E574" s="392"/>
      <c r="F574" s="84"/>
      <c r="G574" s="85"/>
      <c r="H574" s="86"/>
      <c r="I574" s="85"/>
      <c r="J574" s="87"/>
    </row>
    <row r="575" spans="3:10" ht="18">
      <c r="C575" s="84"/>
      <c r="D575" s="84"/>
      <c r="E575" s="392"/>
      <c r="F575" s="84"/>
      <c r="G575" s="85"/>
      <c r="H575" s="86"/>
      <c r="I575" s="85"/>
      <c r="J575" s="87"/>
    </row>
    <row r="576" spans="3:10" ht="18">
      <c r="C576" s="84"/>
      <c r="D576" s="84"/>
      <c r="E576" s="392"/>
      <c r="F576" s="84"/>
      <c r="G576" s="85"/>
      <c r="H576" s="86"/>
      <c r="I576" s="85"/>
      <c r="J576" s="87"/>
    </row>
    <row r="577" spans="3:10" ht="18">
      <c r="C577" s="84"/>
      <c r="D577" s="84"/>
      <c r="E577" s="392"/>
      <c r="F577" s="84"/>
      <c r="G577" s="85"/>
      <c r="H577" s="86"/>
      <c r="I577" s="85"/>
      <c r="J577" s="87"/>
    </row>
    <row r="578" spans="3:10" ht="18">
      <c r="C578" s="84"/>
      <c r="D578" s="84"/>
      <c r="E578" s="392"/>
      <c r="F578" s="84"/>
      <c r="G578" s="85"/>
      <c r="H578" s="86"/>
      <c r="I578" s="85"/>
      <c r="J578" s="87"/>
    </row>
    <row r="579" spans="3:10" ht="18">
      <c r="C579" s="84"/>
      <c r="D579" s="84"/>
      <c r="E579" s="392"/>
      <c r="F579" s="84"/>
      <c r="G579" s="85"/>
      <c r="H579" s="86"/>
      <c r="I579" s="85"/>
      <c r="J579" s="87"/>
    </row>
    <row r="580" spans="3:10" ht="18">
      <c r="C580" s="84"/>
      <c r="D580" s="84"/>
      <c r="E580" s="392"/>
      <c r="F580" s="84"/>
      <c r="G580" s="85"/>
      <c r="H580" s="86"/>
      <c r="I580" s="85"/>
      <c r="J580" s="87"/>
    </row>
    <row r="581" spans="3:10" ht="18">
      <c r="C581" s="84"/>
      <c r="D581" s="84"/>
      <c r="E581" s="392"/>
      <c r="F581" s="84"/>
      <c r="G581" s="85"/>
      <c r="H581" s="86"/>
      <c r="I581" s="85"/>
      <c r="J581" s="87"/>
    </row>
    <row r="582" spans="3:10" ht="18">
      <c r="C582" s="84"/>
      <c r="D582" s="84"/>
      <c r="E582" s="392"/>
      <c r="F582" s="84"/>
      <c r="G582" s="85"/>
      <c r="H582" s="86"/>
      <c r="I582" s="85"/>
      <c r="J582" s="87"/>
    </row>
    <row r="583" spans="3:10" ht="18">
      <c r="C583" s="84"/>
      <c r="D583" s="84"/>
      <c r="E583" s="392"/>
      <c r="F583" s="84"/>
      <c r="G583" s="85"/>
      <c r="H583" s="86"/>
      <c r="I583" s="85"/>
      <c r="J583" s="87"/>
    </row>
    <row r="584" spans="3:10" ht="18">
      <c r="C584" s="84"/>
      <c r="D584" s="84"/>
      <c r="E584" s="392"/>
      <c r="F584" s="84"/>
      <c r="G584" s="85"/>
      <c r="H584" s="86"/>
      <c r="I584" s="85"/>
      <c r="J584" s="87"/>
    </row>
    <row r="585" spans="3:10" ht="18">
      <c r="C585" s="84"/>
      <c r="D585" s="84"/>
      <c r="E585" s="392"/>
      <c r="F585" s="84"/>
      <c r="G585" s="85"/>
      <c r="H585" s="86"/>
      <c r="I585" s="85"/>
      <c r="J585" s="87"/>
    </row>
    <row r="586" spans="3:10" ht="18">
      <c r="C586" s="84"/>
      <c r="D586" s="84"/>
      <c r="E586" s="392"/>
      <c r="F586" s="84"/>
      <c r="G586" s="85"/>
      <c r="H586" s="86"/>
      <c r="I586" s="85"/>
      <c r="J586" s="87"/>
    </row>
    <row r="587" spans="3:10" ht="18">
      <c r="C587" s="84"/>
      <c r="D587" s="84"/>
      <c r="E587" s="392"/>
      <c r="F587" s="84"/>
      <c r="G587" s="85"/>
      <c r="H587" s="86"/>
      <c r="I587" s="85"/>
      <c r="J587" s="87"/>
    </row>
    <row r="588" spans="3:10" ht="18">
      <c r="C588" s="84"/>
      <c r="D588" s="84"/>
      <c r="E588" s="392"/>
      <c r="F588" s="84"/>
      <c r="G588" s="85"/>
      <c r="H588" s="86"/>
      <c r="I588" s="85"/>
      <c r="J588" s="87"/>
    </row>
    <row r="589" spans="3:10" ht="18">
      <c r="C589" s="84"/>
      <c r="D589" s="84"/>
      <c r="E589" s="392"/>
      <c r="F589" s="84"/>
      <c r="G589" s="85"/>
      <c r="H589" s="86"/>
      <c r="I589" s="85"/>
      <c r="J589" s="87"/>
    </row>
    <row r="590" spans="3:10" ht="18">
      <c r="C590" s="84"/>
      <c r="D590" s="84"/>
      <c r="E590" s="392"/>
      <c r="F590" s="84"/>
      <c r="G590" s="85"/>
      <c r="H590" s="86"/>
      <c r="I590" s="85"/>
      <c r="J590" s="87"/>
    </row>
    <row r="591" spans="3:10" ht="18">
      <c r="C591" s="84"/>
      <c r="D591" s="84"/>
      <c r="E591" s="392"/>
      <c r="F591" s="84"/>
      <c r="G591" s="85"/>
      <c r="H591" s="86"/>
      <c r="I591" s="85"/>
      <c r="J591" s="87"/>
    </row>
    <row r="592" spans="3:10" ht="18">
      <c r="C592" s="84"/>
      <c r="D592" s="84"/>
      <c r="E592" s="392"/>
      <c r="F592" s="84"/>
      <c r="G592" s="85"/>
      <c r="H592" s="86"/>
      <c r="I592" s="85"/>
      <c r="J592" s="87"/>
    </row>
    <row r="593" spans="3:10" ht="18">
      <c r="C593" s="84"/>
      <c r="D593" s="84"/>
      <c r="E593" s="392"/>
      <c r="F593" s="84"/>
      <c r="G593" s="85"/>
      <c r="H593" s="86"/>
      <c r="I593" s="85"/>
      <c r="J593" s="87"/>
    </row>
    <row r="594" spans="3:10" ht="18">
      <c r="C594" s="84"/>
      <c r="D594" s="84"/>
      <c r="E594" s="392"/>
      <c r="F594" s="84"/>
      <c r="G594" s="85"/>
      <c r="H594" s="86"/>
      <c r="I594" s="85"/>
      <c r="J594" s="87"/>
    </row>
    <row r="595" spans="3:10" ht="18">
      <c r="C595" s="84"/>
      <c r="D595" s="84"/>
      <c r="E595" s="392"/>
      <c r="F595" s="84"/>
      <c r="G595" s="85"/>
      <c r="H595" s="86"/>
      <c r="I595" s="85"/>
      <c r="J595" s="87"/>
    </row>
    <row r="596" spans="3:10" ht="18">
      <c r="C596" s="84"/>
      <c r="D596" s="84"/>
      <c r="E596" s="392"/>
      <c r="F596" s="84"/>
      <c r="G596" s="85"/>
      <c r="H596" s="86"/>
      <c r="I596" s="85"/>
      <c r="J596" s="87"/>
    </row>
    <row r="597" spans="3:10" ht="18">
      <c r="C597" s="84"/>
      <c r="D597" s="84"/>
      <c r="E597" s="392"/>
      <c r="F597" s="84"/>
      <c r="G597" s="85"/>
      <c r="H597" s="86"/>
      <c r="I597" s="85"/>
      <c r="J597" s="87"/>
    </row>
    <row r="598" spans="3:10" ht="18">
      <c r="C598" s="84"/>
      <c r="D598" s="84"/>
      <c r="E598" s="392"/>
      <c r="F598" s="84"/>
      <c r="G598" s="85"/>
      <c r="H598" s="86"/>
      <c r="I598" s="85"/>
      <c r="J598" s="87"/>
    </row>
    <row r="599" spans="3:10" ht="18">
      <c r="C599" s="84"/>
      <c r="D599" s="84"/>
      <c r="E599" s="392"/>
      <c r="F599" s="84"/>
      <c r="G599" s="85"/>
      <c r="H599" s="86"/>
      <c r="I599" s="85"/>
      <c r="J599" s="87"/>
    </row>
    <row r="600" spans="3:10" ht="18">
      <c r="C600" s="84"/>
      <c r="D600" s="84"/>
      <c r="E600" s="392"/>
      <c r="F600" s="84"/>
      <c r="G600" s="85"/>
      <c r="H600" s="86"/>
      <c r="I600" s="85"/>
      <c r="J600" s="87"/>
    </row>
    <row r="601" spans="3:10" ht="18">
      <c r="C601" s="84"/>
      <c r="D601" s="84"/>
      <c r="E601" s="392"/>
      <c r="F601" s="84"/>
      <c r="G601" s="85"/>
      <c r="H601" s="86"/>
      <c r="I601" s="85"/>
      <c r="J601" s="87"/>
    </row>
    <row r="602" spans="3:10" ht="18">
      <c r="C602" s="84"/>
      <c r="D602" s="84"/>
      <c r="E602" s="392"/>
      <c r="F602" s="84"/>
      <c r="G602" s="85"/>
      <c r="H602" s="86"/>
      <c r="I602" s="85"/>
      <c r="J602" s="87"/>
    </row>
    <row r="603" spans="3:10" ht="18">
      <c r="C603" s="84"/>
      <c r="D603" s="84"/>
      <c r="E603" s="392"/>
      <c r="F603" s="84"/>
      <c r="G603" s="85"/>
      <c r="H603" s="86"/>
      <c r="I603" s="85"/>
      <c r="J603" s="87"/>
    </row>
    <row r="604" spans="3:10" ht="18">
      <c r="C604" s="84"/>
      <c r="D604" s="84"/>
      <c r="E604" s="392"/>
      <c r="F604" s="84"/>
      <c r="G604" s="85"/>
      <c r="H604" s="86"/>
      <c r="I604" s="85"/>
      <c r="J604" s="87"/>
    </row>
    <row r="605" spans="3:10" ht="18">
      <c r="C605" s="84"/>
      <c r="D605" s="84"/>
      <c r="E605" s="392"/>
      <c r="F605" s="84"/>
      <c r="G605" s="85"/>
      <c r="H605" s="86"/>
      <c r="I605" s="85"/>
      <c r="J605" s="87"/>
    </row>
    <row r="606" spans="3:10" ht="18">
      <c r="C606" s="84"/>
      <c r="D606" s="84"/>
      <c r="E606" s="392"/>
      <c r="F606" s="84"/>
      <c r="G606" s="85"/>
      <c r="H606" s="86"/>
      <c r="I606" s="85"/>
      <c r="J606" s="87"/>
    </row>
    <row r="607" spans="3:10" ht="18">
      <c r="C607" s="84"/>
      <c r="D607" s="84"/>
      <c r="E607" s="392"/>
      <c r="F607" s="84"/>
      <c r="G607" s="85"/>
      <c r="H607" s="86"/>
      <c r="I607" s="85"/>
      <c r="J607" s="87"/>
    </row>
    <row r="608" spans="3:10" ht="18">
      <c r="C608" s="84"/>
      <c r="D608" s="84"/>
      <c r="E608" s="392"/>
      <c r="F608" s="84"/>
      <c r="G608" s="85"/>
      <c r="H608" s="86"/>
      <c r="I608" s="85"/>
      <c r="J608" s="87"/>
    </row>
    <row r="609" spans="3:10" ht="18">
      <c r="C609" s="84"/>
      <c r="D609" s="84"/>
      <c r="E609" s="392"/>
      <c r="F609" s="84"/>
      <c r="G609" s="85"/>
      <c r="H609" s="86"/>
      <c r="I609" s="85"/>
      <c r="J609" s="87"/>
    </row>
    <row r="610" spans="3:10" ht="18">
      <c r="C610" s="84"/>
      <c r="D610" s="84"/>
      <c r="E610" s="392"/>
      <c r="F610" s="84"/>
      <c r="G610" s="85"/>
      <c r="H610" s="86"/>
      <c r="I610" s="85"/>
      <c r="J610" s="87"/>
    </row>
    <row r="611" spans="3:10" ht="18">
      <c r="C611" s="84"/>
      <c r="D611" s="84"/>
      <c r="E611" s="392"/>
      <c r="F611" s="84"/>
      <c r="G611" s="85"/>
      <c r="H611" s="86"/>
      <c r="I611" s="85"/>
      <c r="J611" s="87"/>
    </row>
    <row r="612" spans="3:10" ht="18">
      <c r="C612" s="84"/>
      <c r="D612" s="84"/>
      <c r="E612" s="392"/>
      <c r="F612" s="84"/>
      <c r="G612" s="85"/>
      <c r="H612" s="86"/>
      <c r="I612" s="85"/>
      <c r="J612" s="87"/>
    </row>
    <row r="613" spans="3:10" ht="18">
      <c r="C613" s="84"/>
      <c r="D613" s="84"/>
      <c r="E613" s="392"/>
      <c r="F613" s="84"/>
      <c r="G613" s="85"/>
      <c r="H613" s="86"/>
      <c r="I613" s="85"/>
      <c r="J613" s="87"/>
    </row>
    <row r="614" spans="3:10" ht="18">
      <c r="C614" s="84"/>
      <c r="D614" s="84"/>
      <c r="E614" s="392"/>
      <c r="F614" s="84"/>
      <c r="G614" s="85"/>
      <c r="H614" s="86"/>
      <c r="I614" s="85"/>
      <c r="J614" s="87"/>
    </row>
    <row r="615" spans="3:10" ht="18">
      <c r="C615" s="84"/>
      <c r="D615" s="84"/>
      <c r="E615" s="392"/>
      <c r="F615" s="84"/>
      <c r="G615" s="85"/>
      <c r="H615" s="86"/>
      <c r="I615" s="85"/>
      <c r="J615" s="87"/>
    </row>
    <row r="616" spans="3:11" ht="18">
      <c r="C616" s="84"/>
      <c r="D616" s="84"/>
      <c r="E616" s="392"/>
      <c r="F616" s="84"/>
      <c r="G616" s="85"/>
      <c r="H616" s="86"/>
      <c r="I616" s="85"/>
      <c r="J616" s="87"/>
      <c r="K616" s="354">
        <f>J563-12500000</f>
        <v>210950000</v>
      </c>
    </row>
    <row r="617" spans="3:10" ht="18">
      <c r="C617" s="84"/>
      <c r="D617" s="84"/>
      <c r="E617" s="392"/>
      <c r="F617" s="84"/>
      <c r="G617" s="85"/>
      <c r="H617" s="86"/>
      <c r="I617" s="85"/>
      <c r="J617" s="87"/>
    </row>
    <row r="618" spans="1:11" ht="17.25">
      <c r="A618" s="433" t="s">
        <v>151</v>
      </c>
      <c r="B618" s="433"/>
      <c r="C618" s="433"/>
      <c r="D618" s="433"/>
      <c r="E618" s="433"/>
      <c r="F618" s="433"/>
      <c r="G618" s="433"/>
      <c r="H618" s="433"/>
      <c r="I618" s="433"/>
      <c r="J618" s="433"/>
      <c r="K618" s="433"/>
    </row>
    <row r="619" spans="1:11" ht="17.25" customHeight="1">
      <c r="A619" s="413" t="s">
        <v>229</v>
      </c>
      <c r="B619" s="413"/>
      <c r="C619" s="413"/>
      <c r="D619" s="413"/>
      <c r="E619" s="413"/>
      <c r="F619" s="413"/>
      <c r="G619" s="413"/>
      <c r="H619" s="413"/>
      <c r="I619" s="413"/>
      <c r="J619" s="413"/>
      <c r="K619" s="413"/>
    </row>
    <row r="620" spans="1:11" ht="15.75">
      <c r="A620" s="1"/>
      <c r="B620" s="265"/>
      <c r="C620" s="3"/>
      <c r="D620" s="3"/>
      <c r="E620" s="4"/>
      <c r="F620" s="3"/>
      <c r="G620" s="5"/>
      <c r="H620" s="5"/>
      <c r="I620" s="6"/>
      <c r="J620" s="7"/>
      <c r="K620" s="3"/>
    </row>
    <row r="621" spans="1:11" ht="18.75">
      <c r="A621" s="231" t="s">
        <v>3</v>
      </c>
      <c r="B621" s="232" t="s">
        <v>4</v>
      </c>
      <c r="C621" s="233"/>
      <c r="D621" s="234"/>
      <c r="E621" s="235"/>
      <c r="F621" s="236" t="s">
        <v>5</v>
      </c>
      <c r="G621" s="237"/>
      <c r="H621" s="237"/>
      <c r="I621" s="238" t="s">
        <v>6</v>
      </c>
      <c r="J621" s="239" t="s">
        <v>7</v>
      </c>
      <c r="K621" s="240" t="s">
        <v>8</v>
      </c>
    </row>
    <row r="622" spans="1:11" ht="18.75">
      <c r="A622" s="241" t="s">
        <v>9</v>
      </c>
      <c r="B622" s="242" t="s">
        <v>9</v>
      </c>
      <c r="C622" s="243" t="s">
        <v>10</v>
      </c>
      <c r="D622" s="242"/>
      <c r="E622" s="244" t="s">
        <v>11</v>
      </c>
      <c r="F622" s="244" t="s">
        <v>12</v>
      </c>
      <c r="G622" s="245" t="s">
        <v>13</v>
      </c>
      <c r="H622" s="245" t="s">
        <v>7</v>
      </c>
      <c r="I622" s="246" t="s">
        <v>14</v>
      </c>
      <c r="J622" s="247" t="s">
        <v>15</v>
      </c>
      <c r="K622" s="245" t="s">
        <v>16</v>
      </c>
    </row>
    <row r="623" spans="1:11" ht="18.75">
      <c r="A623" s="248"/>
      <c r="B623" s="249" t="s">
        <v>17</v>
      </c>
      <c r="C623" s="250"/>
      <c r="D623" s="251"/>
      <c r="E623" s="252"/>
      <c r="F623" s="252" t="s">
        <v>18</v>
      </c>
      <c r="G623" s="253" t="s">
        <v>19</v>
      </c>
      <c r="H623" s="253"/>
      <c r="I623" s="254"/>
      <c r="J623" s="254" t="s">
        <v>20</v>
      </c>
      <c r="K623" s="255"/>
    </row>
    <row r="624" spans="1:11" ht="19.5" customHeight="1">
      <c r="A624" s="256">
        <v>1</v>
      </c>
      <c r="B624" s="204">
        <v>1</v>
      </c>
      <c r="C624" s="202" t="s">
        <v>21</v>
      </c>
      <c r="D624" s="203" t="s">
        <v>39</v>
      </c>
      <c r="E624" s="204" t="s">
        <v>152</v>
      </c>
      <c r="F624" s="271">
        <v>8.9</v>
      </c>
      <c r="G624" s="204" t="s">
        <v>32</v>
      </c>
      <c r="H624" s="212">
        <f aca="true" t="shared" si="17" ref="H624:H655">F624</f>
        <v>8.9</v>
      </c>
      <c r="I624" s="216">
        <v>250000</v>
      </c>
      <c r="J624" s="217">
        <f aca="true" t="shared" si="18" ref="J624:J655">I624*5</f>
        <v>1250000</v>
      </c>
      <c r="K624" s="205"/>
    </row>
    <row r="625" spans="1:11" ht="19.5" customHeight="1">
      <c r="A625" s="257">
        <v>2</v>
      </c>
      <c r="B625" s="206">
        <v>2</v>
      </c>
      <c r="C625" s="269" t="s">
        <v>73</v>
      </c>
      <c r="D625" s="270" t="s">
        <v>74</v>
      </c>
      <c r="E625" s="206" t="s">
        <v>152</v>
      </c>
      <c r="F625" s="272">
        <v>8.24</v>
      </c>
      <c r="G625" s="206" t="s">
        <v>24</v>
      </c>
      <c r="H625" s="213">
        <f t="shared" si="17"/>
        <v>8.24</v>
      </c>
      <c r="I625" s="218">
        <v>250000</v>
      </c>
      <c r="J625" s="219">
        <f t="shared" si="18"/>
        <v>1250000</v>
      </c>
      <c r="K625" s="207"/>
    </row>
    <row r="626" spans="1:13" ht="19.5" customHeight="1">
      <c r="A626" s="257">
        <v>3</v>
      </c>
      <c r="B626" s="206">
        <v>3</v>
      </c>
      <c r="C626" s="229" t="s">
        <v>50</v>
      </c>
      <c r="D626" s="211" t="s">
        <v>172</v>
      </c>
      <c r="E626" s="206" t="s">
        <v>152</v>
      </c>
      <c r="F626" s="272">
        <v>8.14</v>
      </c>
      <c r="G626" s="206" t="s">
        <v>24</v>
      </c>
      <c r="H626" s="213">
        <f t="shared" si="17"/>
        <v>8.14</v>
      </c>
      <c r="I626" s="218">
        <v>250000</v>
      </c>
      <c r="J626" s="219">
        <f t="shared" si="18"/>
        <v>1250000</v>
      </c>
      <c r="K626" s="207"/>
      <c r="L626">
        <f>107*250000</f>
        <v>26750000</v>
      </c>
      <c r="M626">
        <f>300*18</f>
        <v>5400</v>
      </c>
    </row>
    <row r="627" spans="1:12" ht="19.5" customHeight="1">
      <c r="A627" s="257">
        <v>4</v>
      </c>
      <c r="B627" s="206">
        <v>4</v>
      </c>
      <c r="C627" s="229" t="s">
        <v>40</v>
      </c>
      <c r="D627" s="211" t="s">
        <v>19</v>
      </c>
      <c r="E627" s="206" t="s">
        <v>152</v>
      </c>
      <c r="F627" s="272">
        <v>8.17</v>
      </c>
      <c r="G627" s="206" t="s">
        <v>24</v>
      </c>
      <c r="H627" s="213">
        <f t="shared" si="17"/>
        <v>8.17</v>
      </c>
      <c r="I627" s="218">
        <v>250000</v>
      </c>
      <c r="J627" s="219">
        <f t="shared" si="18"/>
        <v>1250000</v>
      </c>
      <c r="K627" s="207"/>
      <c r="L627">
        <f>89*250000*6</f>
        <v>133500000</v>
      </c>
    </row>
    <row r="628" spans="1:12" ht="19.5" customHeight="1">
      <c r="A628" s="257">
        <v>5</v>
      </c>
      <c r="B628" s="206">
        <v>5</v>
      </c>
      <c r="C628" s="229" t="s">
        <v>141</v>
      </c>
      <c r="D628" s="211" t="s">
        <v>171</v>
      </c>
      <c r="E628" s="206" t="s">
        <v>152</v>
      </c>
      <c r="F628" s="272">
        <v>8.1</v>
      </c>
      <c r="G628" s="206" t="s">
        <v>24</v>
      </c>
      <c r="H628" s="213">
        <f t="shared" si="17"/>
        <v>8.1</v>
      </c>
      <c r="I628" s="218">
        <v>250000</v>
      </c>
      <c r="J628" s="219">
        <f t="shared" si="18"/>
        <v>1250000</v>
      </c>
      <c r="K628" s="207"/>
      <c r="L628">
        <f>250*6</f>
        <v>1500</v>
      </c>
    </row>
    <row r="629" spans="1:12" ht="19.5" customHeight="1">
      <c r="A629" s="257">
        <v>6</v>
      </c>
      <c r="B629" s="206">
        <v>6</v>
      </c>
      <c r="C629" s="229" t="s">
        <v>34</v>
      </c>
      <c r="D629" s="211" t="s">
        <v>170</v>
      </c>
      <c r="E629" s="206" t="s">
        <v>152</v>
      </c>
      <c r="F629" s="272">
        <v>8.1</v>
      </c>
      <c r="G629" s="206" t="s">
        <v>24</v>
      </c>
      <c r="H629" s="213">
        <f t="shared" si="17"/>
        <v>8.1</v>
      </c>
      <c r="I629" s="218">
        <v>250000</v>
      </c>
      <c r="J629" s="219">
        <f t="shared" si="18"/>
        <v>1250000</v>
      </c>
      <c r="K629" s="207"/>
      <c r="L629">
        <f>L628*64</f>
        <v>96000</v>
      </c>
    </row>
    <row r="630" spans="1:12" ht="19.5" customHeight="1">
      <c r="A630" s="257">
        <v>7</v>
      </c>
      <c r="B630" s="206">
        <v>7</v>
      </c>
      <c r="C630" s="229" t="s">
        <v>169</v>
      </c>
      <c r="D630" s="211" t="s">
        <v>41</v>
      </c>
      <c r="E630" s="206" t="s">
        <v>152</v>
      </c>
      <c r="F630" s="272">
        <v>8.1</v>
      </c>
      <c r="G630" s="206" t="s">
        <v>24</v>
      </c>
      <c r="H630" s="213">
        <f t="shared" si="17"/>
        <v>8.1</v>
      </c>
      <c r="I630" s="218">
        <v>250000</v>
      </c>
      <c r="J630" s="219">
        <f t="shared" si="18"/>
        <v>1250000</v>
      </c>
      <c r="K630" s="207"/>
      <c r="L630">
        <f>M626+L629</f>
        <v>101400</v>
      </c>
    </row>
    <row r="631" spans="1:12" ht="19.5" customHeight="1">
      <c r="A631" s="257">
        <v>8</v>
      </c>
      <c r="B631" s="206">
        <v>8</v>
      </c>
      <c r="C631" s="229" t="s">
        <v>72</v>
      </c>
      <c r="D631" s="211" t="s">
        <v>39</v>
      </c>
      <c r="E631" s="206" t="s">
        <v>152</v>
      </c>
      <c r="F631" s="272">
        <v>8</v>
      </c>
      <c r="G631" s="206" t="s">
        <v>24</v>
      </c>
      <c r="H631" s="213">
        <f t="shared" si="17"/>
        <v>8</v>
      </c>
      <c r="I631" s="218">
        <v>250000</v>
      </c>
      <c r="J631" s="219">
        <f t="shared" si="18"/>
        <v>1250000</v>
      </c>
      <c r="K631" s="207"/>
      <c r="L631">
        <f>9*250*5</f>
        <v>11250</v>
      </c>
    </row>
    <row r="632" spans="1:12" ht="19.5" customHeight="1">
      <c r="A632" s="257">
        <v>9</v>
      </c>
      <c r="B632" s="206">
        <v>9</v>
      </c>
      <c r="C632" s="269" t="s">
        <v>109</v>
      </c>
      <c r="D632" s="270" t="s">
        <v>132</v>
      </c>
      <c r="E632" s="206" t="s">
        <v>152</v>
      </c>
      <c r="F632" s="272">
        <v>7.97</v>
      </c>
      <c r="G632" s="206" t="s">
        <v>24</v>
      </c>
      <c r="H632" s="213">
        <f t="shared" si="17"/>
        <v>7.97</v>
      </c>
      <c r="I632" s="218">
        <v>200000</v>
      </c>
      <c r="J632" s="219">
        <f t="shared" si="18"/>
        <v>1000000</v>
      </c>
      <c r="K632" s="207"/>
      <c r="L632">
        <f>SUM(L630:L631)</f>
        <v>112650</v>
      </c>
    </row>
    <row r="633" spans="1:11" ht="19.5" customHeight="1">
      <c r="A633" s="257">
        <v>10</v>
      </c>
      <c r="B633" s="208">
        <v>10</v>
      </c>
      <c r="C633" s="229" t="s">
        <v>123</v>
      </c>
      <c r="D633" s="211" t="s">
        <v>30</v>
      </c>
      <c r="E633" s="206" t="s">
        <v>152</v>
      </c>
      <c r="F633" s="272">
        <v>7.86</v>
      </c>
      <c r="G633" s="206" t="s">
        <v>24</v>
      </c>
      <c r="H633" s="213">
        <f t="shared" si="17"/>
        <v>7.86</v>
      </c>
      <c r="I633" s="218">
        <v>200000</v>
      </c>
      <c r="J633" s="219">
        <f t="shared" si="18"/>
        <v>1000000</v>
      </c>
      <c r="K633" s="209"/>
    </row>
    <row r="634" spans="1:12" ht="19.5" customHeight="1">
      <c r="A634" s="257">
        <v>11</v>
      </c>
      <c r="B634" s="206">
        <v>11</v>
      </c>
      <c r="C634" s="229" t="s">
        <v>168</v>
      </c>
      <c r="D634" s="211" t="s">
        <v>167</v>
      </c>
      <c r="E634" s="206" t="s">
        <v>152</v>
      </c>
      <c r="F634" s="272">
        <v>7.79</v>
      </c>
      <c r="G634" s="206" t="s">
        <v>24</v>
      </c>
      <c r="H634" s="213">
        <f t="shared" si="17"/>
        <v>7.79</v>
      </c>
      <c r="I634" s="218">
        <v>200000</v>
      </c>
      <c r="J634" s="219">
        <f t="shared" si="18"/>
        <v>1000000</v>
      </c>
      <c r="K634" s="207"/>
      <c r="L634">
        <f>113-25</f>
        <v>88</v>
      </c>
    </row>
    <row r="635" spans="1:11" ht="19.5" customHeight="1">
      <c r="A635" s="257">
        <v>12</v>
      </c>
      <c r="B635" s="206">
        <v>12</v>
      </c>
      <c r="C635" s="229" t="s">
        <v>166</v>
      </c>
      <c r="D635" s="211" t="s">
        <v>41</v>
      </c>
      <c r="E635" s="206" t="s">
        <v>152</v>
      </c>
      <c r="F635" s="272">
        <v>7.76</v>
      </c>
      <c r="G635" s="206" t="s">
        <v>24</v>
      </c>
      <c r="H635" s="213">
        <f t="shared" si="17"/>
        <v>7.76</v>
      </c>
      <c r="I635" s="218">
        <v>200000</v>
      </c>
      <c r="J635" s="219">
        <f t="shared" si="18"/>
        <v>1000000</v>
      </c>
      <c r="K635" s="207"/>
    </row>
    <row r="636" spans="1:11" ht="19.5" customHeight="1">
      <c r="A636" s="257">
        <v>13</v>
      </c>
      <c r="B636" s="206">
        <v>13</v>
      </c>
      <c r="C636" s="229" t="s">
        <v>165</v>
      </c>
      <c r="D636" s="211" t="s">
        <v>81</v>
      </c>
      <c r="E636" s="206" t="s">
        <v>152</v>
      </c>
      <c r="F636" s="272">
        <v>7.66</v>
      </c>
      <c r="G636" s="206" t="s">
        <v>24</v>
      </c>
      <c r="H636" s="213">
        <f t="shared" si="17"/>
        <v>7.66</v>
      </c>
      <c r="I636" s="218">
        <v>200000</v>
      </c>
      <c r="J636" s="219">
        <f t="shared" si="18"/>
        <v>1000000</v>
      </c>
      <c r="K636" s="207"/>
    </row>
    <row r="637" spans="1:11" ht="19.5" customHeight="1">
      <c r="A637" s="257">
        <v>14</v>
      </c>
      <c r="B637" s="206">
        <v>14</v>
      </c>
      <c r="C637" s="229" t="s">
        <v>123</v>
      </c>
      <c r="D637" s="211" t="s">
        <v>164</v>
      </c>
      <c r="E637" s="206" t="s">
        <v>152</v>
      </c>
      <c r="F637" s="272">
        <v>7.62</v>
      </c>
      <c r="G637" s="206" t="s">
        <v>24</v>
      </c>
      <c r="H637" s="213">
        <f t="shared" si="17"/>
        <v>7.62</v>
      </c>
      <c r="I637" s="218">
        <v>200000</v>
      </c>
      <c r="J637" s="219">
        <f t="shared" si="18"/>
        <v>1000000</v>
      </c>
      <c r="K637" s="207"/>
    </row>
    <row r="638" spans="1:11" ht="19.5" customHeight="1">
      <c r="A638" s="257">
        <v>15</v>
      </c>
      <c r="B638" s="206">
        <v>15</v>
      </c>
      <c r="C638" s="229" t="s">
        <v>21</v>
      </c>
      <c r="D638" s="211" t="s">
        <v>41</v>
      </c>
      <c r="E638" s="206" t="s">
        <v>152</v>
      </c>
      <c r="F638" s="272">
        <v>7.62</v>
      </c>
      <c r="G638" s="206" t="s">
        <v>24</v>
      </c>
      <c r="H638" s="213">
        <f t="shared" si="17"/>
        <v>7.62</v>
      </c>
      <c r="I638" s="218">
        <v>200000</v>
      </c>
      <c r="J638" s="219">
        <f t="shared" si="18"/>
        <v>1000000</v>
      </c>
      <c r="K638" s="207"/>
    </row>
    <row r="639" spans="1:11" ht="19.5" customHeight="1">
      <c r="A639" s="257">
        <v>16</v>
      </c>
      <c r="B639" s="206">
        <v>16</v>
      </c>
      <c r="C639" s="269" t="s">
        <v>50</v>
      </c>
      <c r="D639" s="270" t="s">
        <v>35</v>
      </c>
      <c r="E639" s="206" t="s">
        <v>152</v>
      </c>
      <c r="F639" s="272">
        <v>7.59</v>
      </c>
      <c r="G639" s="206" t="s">
        <v>24</v>
      </c>
      <c r="H639" s="213">
        <f t="shared" si="17"/>
        <v>7.59</v>
      </c>
      <c r="I639" s="218">
        <v>200000</v>
      </c>
      <c r="J639" s="219">
        <f t="shared" si="18"/>
        <v>1000000</v>
      </c>
      <c r="K639" s="207"/>
    </row>
    <row r="640" spans="1:11" ht="19.5" customHeight="1">
      <c r="A640" s="257">
        <v>17</v>
      </c>
      <c r="B640" s="206">
        <v>17</v>
      </c>
      <c r="C640" s="229" t="s">
        <v>21</v>
      </c>
      <c r="D640" s="211" t="s">
        <v>96</v>
      </c>
      <c r="E640" s="206" t="s">
        <v>152</v>
      </c>
      <c r="F640" s="272">
        <v>7.55</v>
      </c>
      <c r="G640" s="206" t="s">
        <v>24</v>
      </c>
      <c r="H640" s="213">
        <f t="shared" si="17"/>
        <v>7.55</v>
      </c>
      <c r="I640" s="218">
        <v>200000</v>
      </c>
      <c r="J640" s="219">
        <f t="shared" si="18"/>
        <v>1000000</v>
      </c>
      <c r="K640" s="207"/>
    </row>
    <row r="641" spans="1:11" ht="19.5" customHeight="1">
      <c r="A641" s="257">
        <v>18</v>
      </c>
      <c r="B641" s="225">
        <v>18</v>
      </c>
      <c r="C641" s="224" t="s">
        <v>163</v>
      </c>
      <c r="D641" s="230" t="s">
        <v>162</v>
      </c>
      <c r="E641" s="225" t="s">
        <v>152</v>
      </c>
      <c r="F641" s="292">
        <v>7.55</v>
      </c>
      <c r="G641" s="225" t="s">
        <v>24</v>
      </c>
      <c r="H641" s="226">
        <f t="shared" si="17"/>
        <v>7.55</v>
      </c>
      <c r="I641" s="227">
        <v>200000</v>
      </c>
      <c r="J641" s="228">
        <f t="shared" si="18"/>
        <v>1000000</v>
      </c>
      <c r="K641" s="259"/>
    </row>
    <row r="642" spans="1:11" ht="19.5" customHeight="1">
      <c r="A642" s="257">
        <v>19</v>
      </c>
      <c r="B642" s="214">
        <v>1</v>
      </c>
      <c r="C642" s="220" t="s">
        <v>143</v>
      </c>
      <c r="D642" s="210" t="s">
        <v>43</v>
      </c>
      <c r="E642" s="214" t="s">
        <v>153</v>
      </c>
      <c r="F642" s="288">
        <v>8.32</v>
      </c>
      <c r="G642" s="214" t="s">
        <v>24</v>
      </c>
      <c r="H642" s="221">
        <f t="shared" si="17"/>
        <v>8.32</v>
      </c>
      <c r="I642" s="222">
        <v>250000</v>
      </c>
      <c r="J642" s="223">
        <f t="shared" si="18"/>
        <v>1250000</v>
      </c>
      <c r="K642" s="258"/>
    </row>
    <row r="643" spans="1:11" ht="19.5" customHeight="1">
      <c r="A643" s="257">
        <v>20</v>
      </c>
      <c r="B643" s="206">
        <v>2</v>
      </c>
      <c r="C643" s="229" t="s">
        <v>135</v>
      </c>
      <c r="D643" s="211" t="s">
        <v>37</v>
      </c>
      <c r="E643" s="206" t="s">
        <v>153</v>
      </c>
      <c r="F643" s="289">
        <v>8.09</v>
      </c>
      <c r="G643" s="206" t="s">
        <v>24</v>
      </c>
      <c r="H643" s="213">
        <f t="shared" si="17"/>
        <v>8.09</v>
      </c>
      <c r="I643" s="222">
        <v>250000</v>
      </c>
      <c r="J643" s="219">
        <f t="shared" si="18"/>
        <v>1250000</v>
      </c>
      <c r="K643" s="207"/>
    </row>
    <row r="644" spans="1:11" ht="19.5" customHeight="1">
      <c r="A644" s="257">
        <v>21</v>
      </c>
      <c r="B644" s="206">
        <v>3</v>
      </c>
      <c r="C644" s="229" t="s">
        <v>173</v>
      </c>
      <c r="D644" s="211" t="s">
        <v>167</v>
      </c>
      <c r="E644" s="206" t="s">
        <v>153</v>
      </c>
      <c r="F644" s="289">
        <v>8.09</v>
      </c>
      <c r="G644" s="206" t="s">
        <v>24</v>
      </c>
      <c r="H644" s="213">
        <f t="shared" si="17"/>
        <v>8.09</v>
      </c>
      <c r="I644" s="222">
        <v>250000</v>
      </c>
      <c r="J644" s="219">
        <f t="shared" si="18"/>
        <v>1250000</v>
      </c>
      <c r="K644" s="207"/>
    </row>
    <row r="645" spans="1:11" ht="19.5" customHeight="1">
      <c r="A645" s="257">
        <v>22</v>
      </c>
      <c r="B645" s="206">
        <v>4</v>
      </c>
      <c r="C645" s="229" t="s">
        <v>146</v>
      </c>
      <c r="D645" s="211" t="s">
        <v>33</v>
      </c>
      <c r="E645" s="206" t="s">
        <v>153</v>
      </c>
      <c r="F645" s="289">
        <v>8.06</v>
      </c>
      <c r="G645" s="206" t="s">
        <v>24</v>
      </c>
      <c r="H645" s="213">
        <f t="shared" si="17"/>
        <v>8.06</v>
      </c>
      <c r="I645" s="222">
        <v>250000</v>
      </c>
      <c r="J645" s="219">
        <f t="shared" si="18"/>
        <v>1250000</v>
      </c>
      <c r="K645" s="207"/>
    </row>
    <row r="646" spans="1:11" ht="19.5" customHeight="1">
      <c r="A646" s="257">
        <v>23</v>
      </c>
      <c r="B646" s="206">
        <v>5</v>
      </c>
      <c r="C646" s="229" t="s">
        <v>21</v>
      </c>
      <c r="D646" s="211" t="s">
        <v>81</v>
      </c>
      <c r="E646" s="206" t="s">
        <v>153</v>
      </c>
      <c r="F646" s="289">
        <v>8.06</v>
      </c>
      <c r="G646" s="206" t="s">
        <v>24</v>
      </c>
      <c r="H646" s="213">
        <f t="shared" si="17"/>
        <v>8.06</v>
      </c>
      <c r="I646" s="222">
        <v>250000</v>
      </c>
      <c r="J646" s="219">
        <f t="shared" si="18"/>
        <v>1250000</v>
      </c>
      <c r="K646" s="207"/>
    </row>
    <row r="647" spans="1:11" ht="19.5" customHeight="1">
      <c r="A647" s="257">
        <v>24</v>
      </c>
      <c r="B647" s="206">
        <v>6</v>
      </c>
      <c r="C647" s="229" t="s">
        <v>61</v>
      </c>
      <c r="D647" s="211" t="s">
        <v>62</v>
      </c>
      <c r="E647" s="206" t="s">
        <v>153</v>
      </c>
      <c r="F647" s="289">
        <v>7.94</v>
      </c>
      <c r="G647" s="206" t="s">
        <v>32</v>
      </c>
      <c r="H647" s="213">
        <f t="shared" si="17"/>
        <v>7.94</v>
      </c>
      <c r="I647" s="218">
        <v>200000</v>
      </c>
      <c r="J647" s="219">
        <f t="shared" si="18"/>
        <v>1000000</v>
      </c>
      <c r="K647" s="207"/>
    </row>
    <row r="648" spans="1:11" ht="19.5" customHeight="1">
      <c r="A648" s="257">
        <v>25</v>
      </c>
      <c r="B648" s="206">
        <v>7</v>
      </c>
      <c r="C648" s="229" t="s">
        <v>174</v>
      </c>
      <c r="D648" s="211" t="s">
        <v>175</v>
      </c>
      <c r="E648" s="206" t="s">
        <v>153</v>
      </c>
      <c r="F648" s="289">
        <v>7.88</v>
      </c>
      <c r="G648" s="206" t="s">
        <v>24</v>
      </c>
      <c r="H648" s="213">
        <f t="shared" si="17"/>
        <v>7.88</v>
      </c>
      <c r="I648" s="218">
        <v>200000</v>
      </c>
      <c r="J648" s="219">
        <f t="shared" si="18"/>
        <v>1000000</v>
      </c>
      <c r="K648" s="207"/>
    </row>
    <row r="649" spans="1:11" ht="19.5" customHeight="1">
      <c r="A649" s="257">
        <v>26</v>
      </c>
      <c r="B649" s="206">
        <v>8</v>
      </c>
      <c r="C649" s="229" t="s">
        <v>165</v>
      </c>
      <c r="D649" s="211" t="s">
        <v>161</v>
      </c>
      <c r="E649" s="206" t="s">
        <v>153</v>
      </c>
      <c r="F649" s="289">
        <v>7.88</v>
      </c>
      <c r="G649" s="206" t="s">
        <v>24</v>
      </c>
      <c r="H649" s="213">
        <f t="shared" si="17"/>
        <v>7.88</v>
      </c>
      <c r="I649" s="218">
        <v>200000</v>
      </c>
      <c r="J649" s="219">
        <f t="shared" si="18"/>
        <v>1000000</v>
      </c>
      <c r="K649" s="207"/>
    </row>
    <row r="650" spans="1:11" ht="19.5" customHeight="1">
      <c r="A650" s="257">
        <v>27</v>
      </c>
      <c r="B650" s="206">
        <v>9</v>
      </c>
      <c r="C650" s="229" t="s">
        <v>21</v>
      </c>
      <c r="D650" s="211" t="s">
        <v>84</v>
      </c>
      <c r="E650" s="206" t="s">
        <v>153</v>
      </c>
      <c r="F650" s="289">
        <v>7.85</v>
      </c>
      <c r="G650" s="206" t="s">
        <v>24</v>
      </c>
      <c r="H650" s="213">
        <f t="shared" si="17"/>
        <v>7.85</v>
      </c>
      <c r="I650" s="218">
        <v>200000</v>
      </c>
      <c r="J650" s="219">
        <f t="shared" si="18"/>
        <v>1000000</v>
      </c>
      <c r="K650" s="207"/>
    </row>
    <row r="651" spans="1:11" ht="19.5" customHeight="1">
      <c r="A651" s="257">
        <v>28</v>
      </c>
      <c r="B651" s="206">
        <v>10</v>
      </c>
      <c r="C651" s="229" t="s">
        <v>165</v>
      </c>
      <c r="D651" s="211" t="s">
        <v>96</v>
      </c>
      <c r="E651" s="206" t="s">
        <v>153</v>
      </c>
      <c r="F651" s="289">
        <v>7.82</v>
      </c>
      <c r="G651" s="206" t="s">
        <v>24</v>
      </c>
      <c r="H651" s="213">
        <f t="shared" si="17"/>
        <v>7.82</v>
      </c>
      <c r="I651" s="218">
        <v>200000</v>
      </c>
      <c r="J651" s="219">
        <f t="shared" si="18"/>
        <v>1000000</v>
      </c>
      <c r="K651" s="207"/>
    </row>
    <row r="652" spans="1:11" ht="19.5" customHeight="1">
      <c r="A652" s="257">
        <v>29</v>
      </c>
      <c r="B652" s="206">
        <v>11</v>
      </c>
      <c r="C652" s="229" t="s">
        <v>225</v>
      </c>
      <c r="D652" s="211" t="s">
        <v>226</v>
      </c>
      <c r="E652" s="206" t="s">
        <v>153</v>
      </c>
      <c r="F652" s="289">
        <v>7.76</v>
      </c>
      <c r="G652" s="206" t="s">
        <v>24</v>
      </c>
      <c r="H652" s="213">
        <f t="shared" si="17"/>
        <v>7.76</v>
      </c>
      <c r="I652" s="218">
        <v>200000</v>
      </c>
      <c r="J652" s="219">
        <f t="shared" si="18"/>
        <v>1000000</v>
      </c>
      <c r="K652" s="207"/>
    </row>
    <row r="653" spans="1:11" ht="19.5" customHeight="1">
      <c r="A653" s="257">
        <v>30</v>
      </c>
      <c r="B653" s="206">
        <v>12</v>
      </c>
      <c r="C653" s="229" t="s">
        <v>50</v>
      </c>
      <c r="D653" s="211" t="s">
        <v>170</v>
      </c>
      <c r="E653" s="206" t="s">
        <v>153</v>
      </c>
      <c r="F653" s="289">
        <v>7.74</v>
      </c>
      <c r="G653" s="206" t="s">
        <v>24</v>
      </c>
      <c r="H653" s="213">
        <f t="shared" si="17"/>
        <v>7.74</v>
      </c>
      <c r="I653" s="218">
        <v>200000</v>
      </c>
      <c r="J653" s="219">
        <f t="shared" si="18"/>
        <v>1000000</v>
      </c>
      <c r="K653" s="207"/>
    </row>
    <row r="654" spans="1:11" ht="19.5" customHeight="1">
      <c r="A654" s="257">
        <v>31</v>
      </c>
      <c r="B654" s="206">
        <v>13</v>
      </c>
      <c r="C654" s="229" t="s">
        <v>145</v>
      </c>
      <c r="D654" s="211" t="s">
        <v>82</v>
      </c>
      <c r="E654" s="206" t="s">
        <v>153</v>
      </c>
      <c r="F654" s="289">
        <v>7.68</v>
      </c>
      <c r="G654" s="206" t="s">
        <v>24</v>
      </c>
      <c r="H654" s="213">
        <f t="shared" si="17"/>
        <v>7.68</v>
      </c>
      <c r="I654" s="218">
        <v>200000</v>
      </c>
      <c r="J654" s="219">
        <f t="shared" si="18"/>
        <v>1000000</v>
      </c>
      <c r="K654" s="207"/>
    </row>
    <row r="655" spans="1:11" ht="19.5" customHeight="1">
      <c r="A655" s="257">
        <v>32</v>
      </c>
      <c r="B655" s="225">
        <v>14</v>
      </c>
      <c r="C655" s="224" t="s">
        <v>176</v>
      </c>
      <c r="D655" s="230" t="s">
        <v>177</v>
      </c>
      <c r="E655" s="225" t="s">
        <v>153</v>
      </c>
      <c r="F655" s="290">
        <v>7.56</v>
      </c>
      <c r="G655" s="225" t="s">
        <v>24</v>
      </c>
      <c r="H655" s="226">
        <f t="shared" si="17"/>
        <v>7.56</v>
      </c>
      <c r="I655" s="227">
        <v>200000</v>
      </c>
      <c r="J655" s="228">
        <f t="shared" si="18"/>
        <v>1000000</v>
      </c>
      <c r="K655" s="259"/>
    </row>
    <row r="656" spans="1:11" ht="19.5" customHeight="1">
      <c r="A656" s="257">
        <v>33</v>
      </c>
      <c r="B656" s="214">
        <v>1</v>
      </c>
      <c r="C656" s="220" t="s">
        <v>75</v>
      </c>
      <c r="D656" s="210" t="s">
        <v>45</v>
      </c>
      <c r="E656" s="214" t="s">
        <v>44</v>
      </c>
      <c r="F656" s="271">
        <v>8.43</v>
      </c>
      <c r="G656" s="214" t="s">
        <v>24</v>
      </c>
      <c r="H656" s="221">
        <f aca="true" t="shared" si="19" ref="H656:H687">F656</f>
        <v>8.43</v>
      </c>
      <c r="I656" s="222">
        <v>250000</v>
      </c>
      <c r="J656" s="223">
        <f aca="true" t="shared" si="20" ref="J656:J687">I656*5</f>
        <v>1250000</v>
      </c>
      <c r="K656" s="258"/>
    </row>
    <row r="657" spans="1:11" ht="19.5" customHeight="1">
      <c r="A657" s="257">
        <v>34</v>
      </c>
      <c r="B657" s="206">
        <v>2</v>
      </c>
      <c r="C657" s="229" t="s">
        <v>178</v>
      </c>
      <c r="D657" s="211" t="s">
        <v>179</v>
      </c>
      <c r="E657" s="206" t="s">
        <v>44</v>
      </c>
      <c r="F657" s="271">
        <v>8</v>
      </c>
      <c r="G657" s="206" t="s">
        <v>24</v>
      </c>
      <c r="H657" s="213">
        <f t="shared" si="19"/>
        <v>8</v>
      </c>
      <c r="I657" s="222">
        <v>250000</v>
      </c>
      <c r="J657" s="219">
        <f t="shared" si="20"/>
        <v>1250000</v>
      </c>
      <c r="K657" s="207"/>
    </row>
    <row r="658" spans="1:11" ht="19.5" customHeight="1">
      <c r="A658" s="257">
        <v>35</v>
      </c>
      <c r="B658" s="206">
        <v>3</v>
      </c>
      <c r="C658" s="229" t="s">
        <v>180</v>
      </c>
      <c r="D658" s="211" t="s">
        <v>161</v>
      </c>
      <c r="E658" s="206" t="s">
        <v>44</v>
      </c>
      <c r="F658" s="291">
        <v>7.8</v>
      </c>
      <c r="G658" s="206" t="s">
        <v>24</v>
      </c>
      <c r="H658" s="213">
        <f t="shared" si="19"/>
        <v>7.8</v>
      </c>
      <c r="I658" s="218">
        <v>200000</v>
      </c>
      <c r="J658" s="219">
        <f t="shared" si="20"/>
        <v>1000000</v>
      </c>
      <c r="K658" s="207"/>
    </row>
    <row r="659" spans="1:11" ht="19.5" customHeight="1">
      <c r="A659" s="257">
        <v>36</v>
      </c>
      <c r="B659" s="206">
        <v>4</v>
      </c>
      <c r="C659" s="229" t="s">
        <v>50</v>
      </c>
      <c r="D659" s="211" t="s">
        <v>45</v>
      </c>
      <c r="E659" s="206" t="s">
        <v>44</v>
      </c>
      <c r="F659" s="271">
        <v>7.8</v>
      </c>
      <c r="G659" s="206" t="s">
        <v>24</v>
      </c>
      <c r="H659" s="213">
        <f t="shared" si="19"/>
        <v>7.8</v>
      </c>
      <c r="I659" s="218">
        <v>200000</v>
      </c>
      <c r="J659" s="219">
        <f t="shared" si="20"/>
        <v>1000000</v>
      </c>
      <c r="K659" s="207"/>
    </row>
    <row r="660" spans="1:11" ht="19.5" customHeight="1">
      <c r="A660" s="257">
        <v>37</v>
      </c>
      <c r="B660" s="206">
        <v>5</v>
      </c>
      <c r="C660" s="229" t="s">
        <v>34</v>
      </c>
      <c r="D660" s="211" t="s">
        <v>181</v>
      </c>
      <c r="E660" s="206" t="s">
        <v>44</v>
      </c>
      <c r="F660" s="271">
        <v>7.7</v>
      </c>
      <c r="G660" s="206" t="s">
        <v>24</v>
      </c>
      <c r="H660" s="213">
        <f t="shared" si="19"/>
        <v>7.7</v>
      </c>
      <c r="I660" s="218">
        <v>200000</v>
      </c>
      <c r="J660" s="219">
        <f t="shared" si="20"/>
        <v>1000000</v>
      </c>
      <c r="K660" s="207"/>
    </row>
    <row r="661" spans="1:11" ht="19.5" customHeight="1">
      <c r="A661" s="257">
        <v>38</v>
      </c>
      <c r="B661" s="206">
        <v>6</v>
      </c>
      <c r="C661" s="229" t="s">
        <v>130</v>
      </c>
      <c r="D661" s="211" t="s">
        <v>182</v>
      </c>
      <c r="E661" s="206" t="s">
        <v>44</v>
      </c>
      <c r="F661" s="271">
        <v>7.67</v>
      </c>
      <c r="G661" s="206" t="s">
        <v>24</v>
      </c>
      <c r="H661" s="213">
        <f t="shared" si="19"/>
        <v>7.67</v>
      </c>
      <c r="I661" s="218">
        <v>200000</v>
      </c>
      <c r="J661" s="219">
        <f t="shared" si="20"/>
        <v>1000000</v>
      </c>
      <c r="K661" s="207"/>
    </row>
    <row r="662" spans="1:11" ht="19.5" customHeight="1">
      <c r="A662" s="257">
        <v>39</v>
      </c>
      <c r="B662" s="225">
        <v>7</v>
      </c>
      <c r="C662" s="224" t="s">
        <v>140</v>
      </c>
      <c r="D662" s="230" t="s">
        <v>41</v>
      </c>
      <c r="E662" s="225" t="s">
        <v>44</v>
      </c>
      <c r="F662" s="292">
        <v>7.87</v>
      </c>
      <c r="G662" s="225" t="s">
        <v>24</v>
      </c>
      <c r="H662" s="226">
        <f t="shared" si="19"/>
        <v>7.87</v>
      </c>
      <c r="I662" s="227">
        <v>200000</v>
      </c>
      <c r="J662" s="228">
        <f t="shared" si="20"/>
        <v>1000000</v>
      </c>
      <c r="K662" s="259"/>
    </row>
    <row r="663" spans="1:11" ht="19.5" customHeight="1">
      <c r="A663" s="257">
        <v>40</v>
      </c>
      <c r="B663" s="214">
        <v>1</v>
      </c>
      <c r="C663" s="220" t="s">
        <v>47</v>
      </c>
      <c r="D663" s="210" t="s">
        <v>48</v>
      </c>
      <c r="E663" s="214" t="s">
        <v>46</v>
      </c>
      <c r="F663" s="271">
        <v>8.6</v>
      </c>
      <c r="G663" s="214" t="s">
        <v>24</v>
      </c>
      <c r="H663" s="221">
        <f t="shared" si="19"/>
        <v>8.6</v>
      </c>
      <c r="I663" s="222">
        <v>250000</v>
      </c>
      <c r="J663" s="223">
        <f t="shared" si="20"/>
        <v>1250000</v>
      </c>
      <c r="K663" s="258"/>
    </row>
    <row r="664" spans="1:11" ht="19.5" customHeight="1">
      <c r="A664" s="257">
        <v>41</v>
      </c>
      <c r="B664" s="214">
        <v>2</v>
      </c>
      <c r="C664" s="229" t="s">
        <v>142</v>
      </c>
      <c r="D664" s="211" t="s">
        <v>49</v>
      </c>
      <c r="E664" s="206" t="s">
        <v>46</v>
      </c>
      <c r="F664" s="272">
        <v>8.47</v>
      </c>
      <c r="G664" s="206" t="s">
        <v>24</v>
      </c>
      <c r="H664" s="213">
        <f t="shared" si="19"/>
        <v>8.47</v>
      </c>
      <c r="I664" s="222">
        <v>250000</v>
      </c>
      <c r="J664" s="219">
        <f t="shared" si="20"/>
        <v>1250000</v>
      </c>
      <c r="K664" s="258"/>
    </row>
    <row r="665" spans="1:11" ht="19.5" customHeight="1">
      <c r="A665" s="257">
        <v>42</v>
      </c>
      <c r="B665" s="214">
        <v>3</v>
      </c>
      <c r="C665" s="229" t="s">
        <v>183</v>
      </c>
      <c r="D665" s="211" t="s">
        <v>98</v>
      </c>
      <c r="E665" s="206" t="s">
        <v>46</v>
      </c>
      <c r="F665" s="272">
        <v>8.37</v>
      </c>
      <c r="G665" s="206" t="s">
        <v>24</v>
      </c>
      <c r="H665" s="213">
        <f t="shared" si="19"/>
        <v>8.37</v>
      </c>
      <c r="I665" s="222">
        <v>250000</v>
      </c>
      <c r="J665" s="219">
        <f t="shared" si="20"/>
        <v>1250000</v>
      </c>
      <c r="K665" s="258"/>
    </row>
    <row r="666" spans="1:11" ht="19.5" customHeight="1">
      <c r="A666" s="257">
        <v>43</v>
      </c>
      <c r="B666" s="214">
        <v>4</v>
      </c>
      <c r="C666" s="229" t="s">
        <v>184</v>
      </c>
      <c r="D666" s="211" t="s">
        <v>77</v>
      </c>
      <c r="E666" s="206" t="s">
        <v>46</v>
      </c>
      <c r="F666" s="272">
        <v>8.23</v>
      </c>
      <c r="G666" s="206" t="s">
        <v>24</v>
      </c>
      <c r="H666" s="213">
        <f t="shared" si="19"/>
        <v>8.23</v>
      </c>
      <c r="I666" s="222">
        <v>250000</v>
      </c>
      <c r="J666" s="219">
        <f t="shared" si="20"/>
        <v>1250000</v>
      </c>
      <c r="K666" s="258"/>
    </row>
    <row r="667" spans="1:11" ht="19.5" customHeight="1">
      <c r="A667" s="257">
        <v>44</v>
      </c>
      <c r="B667" s="214">
        <v>5</v>
      </c>
      <c r="C667" s="229" t="s">
        <v>50</v>
      </c>
      <c r="D667" s="211" t="s">
        <v>185</v>
      </c>
      <c r="E667" s="206" t="s">
        <v>46</v>
      </c>
      <c r="F667" s="272">
        <v>8.03</v>
      </c>
      <c r="G667" s="206" t="s">
        <v>24</v>
      </c>
      <c r="H667" s="213">
        <f t="shared" si="19"/>
        <v>8.03</v>
      </c>
      <c r="I667" s="222">
        <v>250000</v>
      </c>
      <c r="J667" s="219">
        <f t="shared" si="20"/>
        <v>1250000</v>
      </c>
      <c r="K667" s="258"/>
    </row>
    <row r="668" spans="1:11" ht="19.5" customHeight="1">
      <c r="A668" s="257">
        <v>45</v>
      </c>
      <c r="B668" s="214">
        <v>6</v>
      </c>
      <c r="C668" s="229" t="s">
        <v>186</v>
      </c>
      <c r="D668" s="211" t="s">
        <v>187</v>
      </c>
      <c r="E668" s="206" t="s">
        <v>46</v>
      </c>
      <c r="F668" s="272">
        <v>8</v>
      </c>
      <c r="G668" s="206" t="s">
        <v>24</v>
      </c>
      <c r="H668" s="213">
        <f t="shared" si="19"/>
        <v>8</v>
      </c>
      <c r="I668" s="222">
        <v>250000</v>
      </c>
      <c r="J668" s="219">
        <f t="shared" si="20"/>
        <v>1250000</v>
      </c>
      <c r="K668" s="258"/>
    </row>
    <row r="669" spans="1:11" ht="19.5" customHeight="1">
      <c r="A669" s="257">
        <v>46</v>
      </c>
      <c r="B669" s="214">
        <v>7</v>
      </c>
      <c r="C669" s="229" t="s">
        <v>126</v>
      </c>
      <c r="D669" s="211" t="s">
        <v>127</v>
      </c>
      <c r="E669" s="206" t="s">
        <v>46</v>
      </c>
      <c r="F669" s="272">
        <v>7.97</v>
      </c>
      <c r="G669" s="206" t="s">
        <v>24</v>
      </c>
      <c r="H669" s="213">
        <f t="shared" si="19"/>
        <v>7.97</v>
      </c>
      <c r="I669" s="222">
        <v>200000</v>
      </c>
      <c r="J669" s="219">
        <f t="shared" si="20"/>
        <v>1000000</v>
      </c>
      <c r="K669" s="258"/>
    </row>
    <row r="670" spans="1:11" ht="19.5" customHeight="1">
      <c r="A670" s="257">
        <v>47</v>
      </c>
      <c r="B670" s="214">
        <v>8</v>
      </c>
      <c r="C670" s="229" t="s">
        <v>123</v>
      </c>
      <c r="D670" s="211" t="s">
        <v>41</v>
      </c>
      <c r="E670" s="206" t="s">
        <v>46</v>
      </c>
      <c r="F670" s="272">
        <v>7.9</v>
      </c>
      <c r="G670" s="206" t="s">
        <v>24</v>
      </c>
      <c r="H670" s="213">
        <f t="shared" si="19"/>
        <v>7.9</v>
      </c>
      <c r="I670" s="222">
        <v>200000</v>
      </c>
      <c r="J670" s="219">
        <f t="shared" si="20"/>
        <v>1000000</v>
      </c>
      <c r="K670" s="258"/>
    </row>
    <row r="671" spans="1:11" ht="19.5" customHeight="1">
      <c r="A671" s="257">
        <v>48</v>
      </c>
      <c r="B671" s="214">
        <v>9</v>
      </c>
      <c r="C671" s="229" t="s">
        <v>76</v>
      </c>
      <c r="D671" s="211" t="s">
        <v>77</v>
      </c>
      <c r="E671" s="206" t="s">
        <v>46</v>
      </c>
      <c r="F671" s="272">
        <v>7.87</v>
      </c>
      <c r="G671" s="206" t="s">
        <v>24</v>
      </c>
      <c r="H671" s="213">
        <f t="shared" si="19"/>
        <v>7.87</v>
      </c>
      <c r="I671" s="222">
        <v>200000</v>
      </c>
      <c r="J671" s="219">
        <f t="shared" si="20"/>
        <v>1000000</v>
      </c>
      <c r="K671" s="258"/>
    </row>
    <row r="672" spans="1:11" ht="19.5" customHeight="1">
      <c r="A672" s="257">
        <v>49</v>
      </c>
      <c r="B672" s="214">
        <v>10</v>
      </c>
      <c r="C672" s="229" t="s">
        <v>21</v>
      </c>
      <c r="D672" s="211" t="s">
        <v>188</v>
      </c>
      <c r="E672" s="206" t="s">
        <v>46</v>
      </c>
      <c r="F672" s="272">
        <v>7.83</v>
      </c>
      <c r="G672" s="206" t="s">
        <v>24</v>
      </c>
      <c r="H672" s="213">
        <f t="shared" si="19"/>
        <v>7.83</v>
      </c>
      <c r="I672" s="222">
        <v>200000</v>
      </c>
      <c r="J672" s="219">
        <f t="shared" si="20"/>
        <v>1000000</v>
      </c>
      <c r="K672" s="258"/>
    </row>
    <row r="673" spans="1:11" ht="19.5" customHeight="1">
      <c r="A673" s="257">
        <v>50</v>
      </c>
      <c r="B673" s="214">
        <v>11</v>
      </c>
      <c r="C673" s="229" t="s">
        <v>21</v>
      </c>
      <c r="D673" s="211" t="s">
        <v>119</v>
      </c>
      <c r="E673" s="206" t="s">
        <v>46</v>
      </c>
      <c r="F673" s="272">
        <v>7.73</v>
      </c>
      <c r="G673" s="206" t="s">
        <v>24</v>
      </c>
      <c r="H673" s="213">
        <f t="shared" si="19"/>
        <v>7.73</v>
      </c>
      <c r="I673" s="222">
        <v>200000</v>
      </c>
      <c r="J673" s="219">
        <f t="shared" si="20"/>
        <v>1000000</v>
      </c>
      <c r="K673" s="258"/>
    </row>
    <row r="674" spans="1:11" ht="19.5" customHeight="1">
      <c r="A674" s="257">
        <v>51</v>
      </c>
      <c r="B674" s="214">
        <v>12</v>
      </c>
      <c r="C674" s="229" t="s">
        <v>189</v>
      </c>
      <c r="D674" s="211" t="s">
        <v>77</v>
      </c>
      <c r="E674" s="206" t="s">
        <v>46</v>
      </c>
      <c r="F674" s="272">
        <v>7.63</v>
      </c>
      <c r="G674" s="206" t="s">
        <v>24</v>
      </c>
      <c r="H674" s="213">
        <f t="shared" si="19"/>
        <v>7.63</v>
      </c>
      <c r="I674" s="222">
        <v>200000</v>
      </c>
      <c r="J674" s="219">
        <f t="shared" si="20"/>
        <v>1000000</v>
      </c>
      <c r="K674" s="258"/>
    </row>
    <row r="675" spans="1:11" ht="19.5" customHeight="1">
      <c r="A675" s="257">
        <v>52</v>
      </c>
      <c r="B675" s="214">
        <v>13</v>
      </c>
      <c r="C675" s="229" t="s">
        <v>147</v>
      </c>
      <c r="D675" s="211" t="s">
        <v>132</v>
      </c>
      <c r="E675" s="206" t="s">
        <v>46</v>
      </c>
      <c r="F675" s="272">
        <v>7.57</v>
      </c>
      <c r="G675" s="206" t="s">
        <v>24</v>
      </c>
      <c r="H675" s="213">
        <f t="shared" si="19"/>
        <v>7.57</v>
      </c>
      <c r="I675" s="222">
        <v>200000</v>
      </c>
      <c r="J675" s="219">
        <f t="shared" si="20"/>
        <v>1000000</v>
      </c>
      <c r="K675" s="258"/>
    </row>
    <row r="676" spans="1:11" ht="19.5" customHeight="1">
      <c r="A676" s="257">
        <v>53</v>
      </c>
      <c r="B676" s="225">
        <v>14</v>
      </c>
      <c r="C676" s="224" t="s">
        <v>190</v>
      </c>
      <c r="D676" s="230" t="s">
        <v>98</v>
      </c>
      <c r="E676" s="225" t="s">
        <v>46</v>
      </c>
      <c r="F676" s="292">
        <v>7.57</v>
      </c>
      <c r="G676" s="225" t="s">
        <v>24</v>
      </c>
      <c r="H676" s="226">
        <f t="shared" si="19"/>
        <v>7.57</v>
      </c>
      <c r="I676" s="227">
        <v>200000</v>
      </c>
      <c r="J676" s="228">
        <f t="shared" si="20"/>
        <v>1000000</v>
      </c>
      <c r="K676" s="259"/>
    </row>
    <row r="677" spans="1:11" ht="19.5" customHeight="1">
      <c r="A677" s="257">
        <v>54</v>
      </c>
      <c r="B677" s="214">
        <v>1</v>
      </c>
      <c r="C677" s="220" t="s">
        <v>133</v>
      </c>
      <c r="D677" s="210" t="s">
        <v>134</v>
      </c>
      <c r="E677" s="214" t="s">
        <v>51</v>
      </c>
      <c r="F677" s="299">
        <v>8.64</v>
      </c>
      <c r="G677" s="214" t="s">
        <v>24</v>
      </c>
      <c r="H677" s="221">
        <f t="shared" si="19"/>
        <v>8.64</v>
      </c>
      <c r="I677" s="222">
        <v>250000</v>
      </c>
      <c r="J677" s="223">
        <f t="shared" si="20"/>
        <v>1250000</v>
      </c>
      <c r="K677" s="258"/>
    </row>
    <row r="678" spans="1:11" ht="19.5" customHeight="1">
      <c r="A678" s="257">
        <v>55</v>
      </c>
      <c r="B678" s="214">
        <v>2</v>
      </c>
      <c r="C678" s="229" t="s">
        <v>191</v>
      </c>
      <c r="D678" s="211" t="s">
        <v>49</v>
      </c>
      <c r="E678" s="206" t="s">
        <v>51</v>
      </c>
      <c r="F678" s="293">
        <v>8.55</v>
      </c>
      <c r="G678" s="206" t="s">
        <v>24</v>
      </c>
      <c r="H678" s="213">
        <f t="shared" si="19"/>
        <v>8.55</v>
      </c>
      <c r="I678" s="222">
        <v>250000</v>
      </c>
      <c r="J678" s="219">
        <f t="shared" si="20"/>
        <v>1250000</v>
      </c>
      <c r="K678" s="258"/>
    </row>
    <row r="679" spans="1:11" ht="19.5" customHeight="1">
      <c r="A679" s="257">
        <v>56</v>
      </c>
      <c r="B679" s="214">
        <v>3</v>
      </c>
      <c r="C679" s="229" t="s">
        <v>73</v>
      </c>
      <c r="D679" s="211" t="s">
        <v>192</v>
      </c>
      <c r="E679" s="206" t="s">
        <v>51</v>
      </c>
      <c r="F679" s="293">
        <v>8.36</v>
      </c>
      <c r="G679" s="206" t="s">
        <v>24</v>
      </c>
      <c r="H679" s="213">
        <f t="shared" si="19"/>
        <v>8.36</v>
      </c>
      <c r="I679" s="222">
        <v>250000</v>
      </c>
      <c r="J679" s="219">
        <f t="shared" si="20"/>
        <v>1250000</v>
      </c>
      <c r="K679" s="258"/>
    </row>
    <row r="680" spans="1:11" ht="19.5" customHeight="1">
      <c r="A680" s="257">
        <v>57</v>
      </c>
      <c r="B680" s="214">
        <v>4</v>
      </c>
      <c r="C680" s="229" t="s">
        <v>193</v>
      </c>
      <c r="D680" s="211" t="s">
        <v>62</v>
      </c>
      <c r="E680" s="206" t="s">
        <v>51</v>
      </c>
      <c r="F680" s="293">
        <v>8.14</v>
      </c>
      <c r="G680" s="206" t="s">
        <v>24</v>
      </c>
      <c r="H680" s="213">
        <f t="shared" si="19"/>
        <v>8.14</v>
      </c>
      <c r="I680" s="222">
        <v>250000</v>
      </c>
      <c r="J680" s="219">
        <f t="shared" si="20"/>
        <v>1250000</v>
      </c>
      <c r="K680" s="258"/>
    </row>
    <row r="681" spans="1:11" ht="19.5" customHeight="1">
      <c r="A681" s="257">
        <v>58</v>
      </c>
      <c r="B681" s="214">
        <v>5</v>
      </c>
      <c r="C681" s="229" t="s">
        <v>108</v>
      </c>
      <c r="D681" s="211" t="s">
        <v>115</v>
      </c>
      <c r="E681" s="206" t="s">
        <v>51</v>
      </c>
      <c r="F681" s="293">
        <v>8.14</v>
      </c>
      <c r="G681" s="206" t="s">
        <v>24</v>
      </c>
      <c r="H681" s="213">
        <f t="shared" si="19"/>
        <v>8.14</v>
      </c>
      <c r="I681" s="222">
        <v>250000</v>
      </c>
      <c r="J681" s="219">
        <f t="shared" si="20"/>
        <v>1250000</v>
      </c>
      <c r="K681" s="258"/>
    </row>
    <row r="682" spans="1:11" ht="19.5" customHeight="1">
      <c r="A682" s="257">
        <v>59</v>
      </c>
      <c r="B682" s="214">
        <v>6</v>
      </c>
      <c r="C682" s="229" t="s">
        <v>194</v>
      </c>
      <c r="D682" s="211" t="s">
        <v>192</v>
      </c>
      <c r="E682" s="206" t="s">
        <v>51</v>
      </c>
      <c r="F682" s="293">
        <v>8.14</v>
      </c>
      <c r="G682" s="206" t="s">
        <v>24</v>
      </c>
      <c r="H682" s="213">
        <f t="shared" si="19"/>
        <v>8.14</v>
      </c>
      <c r="I682" s="222">
        <v>250000</v>
      </c>
      <c r="J682" s="219">
        <f t="shared" si="20"/>
        <v>1250000</v>
      </c>
      <c r="K682" s="258"/>
    </row>
    <row r="683" spans="1:11" ht="19.5" customHeight="1">
      <c r="A683" s="257">
        <v>60</v>
      </c>
      <c r="B683" s="214">
        <v>7</v>
      </c>
      <c r="C683" s="229" t="s">
        <v>195</v>
      </c>
      <c r="D683" s="211" t="s">
        <v>95</v>
      </c>
      <c r="E683" s="206" t="s">
        <v>51</v>
      </c>
      <c r="F683" s="293">
        <v>8.09</v>
      </c>
      <c r="G683" s="206" t="s">
        <v>24</v>
      </c>
      <c r="H683" s="213">
        <f t="shared" si="19"/>
        <v>8.09</v>
      </c>
      <c r="I683" s="222">
        <v>250000</v>
      </c>
      <c r="J683" s="219">
        <f t="shared" si="20"/>
        <v>1250000</v>
      </c>
      <c r="K683" s="258"/>
    </row>
    <row r="684" spans="1:11" ht="19.5" customHeight="1">
      <c r="A684" s="257">
        <v>61</v>
      </c>
      <c r="B684" s="214">
        <v>8</v>
      </c>
      <c r="C684" s="229" t="s">
        <v>189</v>
      </c>
      <c r="D684" s="211" t="s">
        <v>37</v>
      </c>
      <c r="E684" s="206" t="s">
        <v>51</v>
      </c>
      <c r="F684" s="293">
        <v>7.95</v>
      </c>
      <c r="G684" s="206" t="s">
        <v>24</v>
      </c>
      <c r="H684" s="213">
        <f t="shared" si="19"/>
        <v>7.95</v>
      </c>
      <c r="I684" s="222">
        <v>200000</v>
      </c>
      <c r="J684" s="219">
        <f t="shared" si="20"/>
        <v>1000000</v>
      </c>
      <c r="K684" s="258"/>
    </row>
    <row r="685" spans="1:11" ht="19.5" customHeight="1">
      <c r="A685" s="257">
        <v>62</v>
      </c>
      <c r="B685" s="214">
        <v>9</v>
      </c>
      <c r="C685" s="229" t="s">
        <v>78</v>
      </c>
      <c r="D685" s="211" t="s">
        <v>79</v>
      </c>
      <c r="E685" s="206" t="s">
        <v>51</v>
      </c>
      <c r="F685" s="293">
        <v>7.86</v>
      </c>
      <c r="G685" s="206" t="s">
        <v>24</v>
      </c>
      <c r="H685" s="213">
        <f t="shared" si="19"/>
        <v>7.86</v>
      </c>
      <c r="I685" s="222">
        <v>200000</v>
      </c>
      <c r="J685" s="219">
        <f t="shared" si="20"/>
        <v>1000000</v>
      </c>
      <c r="K685" s="258"/>
    </row>
    <row r="686" spans="1:11" ht="19.5" customHeight="1">
      <c r="A686" s="257">
        <v>63</v>
      </c>
      <c r="B686" s="214">
        <v>10</v>
      </c>
      <c r="C686" s="229" t="s">
        <v>71</v>
      </c>
      <c r="D686" s="211" t="s">
        <v>196</v>
      </c>
      <c r="E686" s="206" t="s">
        <v>51</v>
      </c>
      <c r="F686" s="293">
        <v>7.86</v>
      </c>
      <c r="G686" s="206" t="s">
        <v>24</v>
      </c>
      <c r="H686" s="213">
        <f t="shared" si="19"/>
        <v>7.86</v>
      </c>
      <c r="I686" s="222">
        <v>200000</v>
      </c>
      <c r="J686" s="219">
        <f t="shared" si="20"/>
        <v>1000000</v>
      </c>
      <c r="K686" s="258"/>
    </row>
    <row r="687" spans="1:11" ht="19.5" customHeight="1">
      <c r="A687" s="257">
        <v>64</v>
      </c>
      <c r="B687" s="214">
        <v>11</v>
      </c>
      <c r="C687" s="229" t="s">
        <v>189</v>
      </c>
      <c r="D687" s="211" t="s">
        <v>68</v>
      </c>
      <c r="E687" s="206" t="s">
        <v>51</v>
      </c>
      <c r="F687" s="293">
        <v>7.82</v>
      </c>
      <c r="G687" s="206" t="s">
        <v>24</v>
      </c>
      <c r="H687" s="213">
        <f t="shared" si="19"/>
        <v>7.82</v>
      </c>
      <c r="I687" s="222">
        <v>200000</v>
      </c>
      <c r="J687" s="219">
        <f t="shared" si="20"/>
        <v>1000000</v>
      </c>
      <c r="K687" s="258"/>
    </row>
    <row r="688" spans="1:11" ht="19.5" customHeight="1">
      <c r="A688" s="257">
        <v>65</v>
      </c>
      <c r="B688" s="214">
        <v>12</v>
      </c>
      <c r="C688" s="229" t="s">
        <v>197</v>
      </c>
      <c r="D688" s="211" t="s">
        <v>198</v>
      </c>
      <c r="E688" s="206" t="s">
        <v>51</v>
      </c>
      <c r="F688" s="293">
        <v>7.73</v>
      </c>
      <c r="G688" s="206" t="s">
        <v>24</v>
      </c>
      <c r="H688" s="213">
        <f aca="true" t="shared" si="21" ref="H688:H716">F688</f>
        <v>7.73</v>
      </c>
      <c r="I688" s="222">
        <v>200000</v>
      </c>
      <c r="J688" s="219">
        <f aca="true" t="shared" si="22" ref="J688:J716">I688*5</f>
        <v>1000000</v>
      </c>
      <c r="K688" s="258"/>
    </row>
    <row r="689" spans="1:11" ht="19.5" customHeight="1">
      <c r="A689" s="257">
        <v>66</v>
      </c>
      <c r="B689" s="214">
        <v>13</v>
      </c>
      <c r="C689" s="229" t="s">
        <v>123</v>
      </c>
      <c r="D689" s="211" t="s">
        <v>199</v>
      </c>
      <c r="E689" s="206" t="s">
        <v>51</v>
      </c>
      <c r="F689" s="293">
        <v>7.73</v>
      </c>
      <c r="G689" s="206" t="s">
        <v>24</v>
      </c>
      <c r="H689" s="213">
        <f t="shared" si="21"/>
        <v>7.73</v>
      </c>
      <c r="I689" s="222">
        <v>200000</v>
      </c>
      <c r="J689" s="219">
        <f t="shared" si="22"/>
        <v>1000000</v>
      </c>
      <c r="K689" s="258"/>
    </row>
    <row r="690" spans="1:11" ht="19.5" customHeight="1">
      <c r="A690" s="257">
        <v>67</v>
      </c>
      <c r="B690" s="214">
        <v>14</v>
      </c>
      <c r="C690" s="229" t="s">
        <v>200</v>
      </c>
      <c r="D690" s="211" t="s">
        <v>201</v>
      </c>
      <c r="E690" s="206" t="s">
        <v>51</v>
      </c>
      <c r="F690" s="293">
        <v>7.64</v>
      </c>
      <c r="G690" s="206" t="s">
        <v>24</v>
      </c>
      <c r="H690" s="213">
        <f t="shared" si="21"/>
        <v>7.64</v>
      </c>
      <c r="I690" s="222">
        <v>200000</v>
      </c>
      <c r="J690" s="219">
        <f t="shared" si="22"/>
        <v>1000000</v>
      </c>
      <c r="K690" s="258"/>
    </row>
    <row r="691" spans="1:11" ht="19.5" customHeight="1">
      <c r="A691" s="257">
        <v>68</v>
      </c>
      <c r="B691" s="225">
        <v>15</v>
      </c>
      <c r="C691" s="224" t="s">
        <v>50</v>
      </c>
      <c r="D691" s="230" t="s">
        <v>84</v>
      </c>
      <c r="E691" s="225" t="s">
        <v>51</v>
      </c>
      <c r="F691" s="294">
        <v>7.64</v>
      </c>
      <c r="G691" s="225" t="s">
        <v>24</v>
      </c>
      <c r="H691" s="226">
        <f t="shared" si="21"/>
        <v>7.64</v>
      </c>
      <c r="I691" s="227">
        <v>200000</v>
      </c>
      <c r="J691" s="228">
        <f t="shared" si="22"/>
        <v>1000000</v>
      </c>
      <c r="K691" s="259"/>
    </row>
    <row r="692" spans="1:11" ht="19.5" customHeight="1">
      <c r="A692" s="257">
        <v>69</v>
      </c>
      <c r="B692" s="214">
        <v>1</v>
      </c>
      <c r="C692" s="220" t="s">
        <v>21</v>
      </c>
      <c r="D692" s="210" t="s">
        <v>41</v>
      </c>
      <c r="E692" s="214" t="s">
        <v>154</v>
      </c>
      <c r="F692" s="273">
        <v>7.8</v>
      </c>
      <c r="G692" s="214" t="s">
        <v>24</v>
      </c>
      <c r="H692" s="221">
        <f t="shared" si="21"/>
        <v>7.8</v>
      </c>
      <c r="I692" s="222">
        <v>200000</v>
      </c>
      <c r="J692" s="298">
        <f t="shared" si="22"/>
        <v>1000000</v>
      </c>
      <c r="K692" s="258"/>
    </row>
    <row r="693" spans="1:11" ht="19.5" customHeight="1">
      <c r="A693" s="257">
        <v>70</v>
      </c>
      <c r="B693" s="214">
        <v>1</v>
      </c>
      <c r="C693" s="220" t="s">
        <v>202</v>
      </c>
      <c r="D693" s="210" t="s">
        <v>82</v>
      </c>
      <c r="E693" s="214" t="s">
        <v>155</v>
      </c>
      <c r="F693" s="273">
        <v>7.89</v>
      </c>
      <c r="G693" s="214" t="s">
        <v>24</v>
      </c>
      <c r="H693" s="221">
        <f t="shared" si="21"/>
        <v>7.89</v>
      </c>
      <c r="I693" s="222">
        <v>200000</v>
      </c>
      <c r="J693" s="223">
        <f t="shared" si="22"/>
        <v>1000000</v>
      </c>
      <c r="K693" s="258"/>
    </row>
    <row r="694" spans="1:11" ht="19.5" customHeight="1">
      <c r="A694" s="257">
        <v>71</v>
      </c>
      <c r="B694" s="225">
        <v>2</v>
      </c>
      <c r="C694" s="224" t="s">
        <v>203</v>
      </c>
      <c r="D694" s="230" t="s">
        <v>26</v>
      </c>
      <c r="E694" s="225" t="s">
        <v>155</v>
      </c>
      <c r="F694" s="281">
        <v>7.83</v>
      </c>
      <c r="G694" s="225" t="s">
        <v>24</v>
      </c>
      <c r="H694" s="226">
        <f t="shared" si="21"/>
        <v>7.83</v>
      </c>
      <c r="I694" s="227">
        <v>200000</v>
      </c>
      <c r="J694" s="228">
        <f t="shared" si="22"/>
        <v>1000000</v>
      </c>
      <c r="K694" s="259"/>
    </row>
    <row r="695" spans="1:11" ht="19.5" customHeight="1">
      <c r="A695" s="257">
        <v>72</v>
      </c>
      <c r="B695" s="214">
        <v>1</v>
      </c>
      <c r="C695" s="220" t="s">
        <v>205</v>
      </c>
      <c r="D695" s="210" t="s">
        <v>144</v>
      </c>
      <c r="E695" s="214" t="s">
        <v>87</v>
      </c>
      <c r="F695" s="273">
        <v>7.83</v>
      </c>
      <c r="G695" s="214" t="s">
        <v>24</v>
      </c>
      <c r="H695" s="221">
        <f t="shared" si="21"/>
        <v>7.83</v>
      </c>
      <c r="I695" s="222">
        <v>200000</v>
      </c>
      <c r="J695" s="223">
        <f t="shared" si="22"/>
        <v>1000000</v>
      </c>
      <c r="K695" s="258"/>
    </row>
    <row r="696" spans="1:11" ht="19.5" customHeight="1">
      <c r="A696" s="257">
        <v>73</v>
      </c>
      <c r="B696" s="206">
        <v>2</v>
      </c>
      <c r="C696" s="229" t="s">
        <v>50</v>
      </c>
      <c r="D696" s="211" t="s">
        <v>84</v>
      </c>
      <c r="E696" s="206" t="s">
        <v>87</v>
      </c>
      <c r="F696" s="274">
        <v>7.69</v>
      </c>
      <c r="G696" s="206" t="s">
        <v>24</v>
      </c>
      <c r="H696" s="213">
        <f t="shared" si="21"/>
        <v>7.69</v>
      </c>
      <c r="I696" s="222">
        <v>200000</v>
      </c>
      <c r="J696" s="219">
        <f t="shared" si="22"/>
        <v>1000000</v>
      </c>
      <c r="K696" s="207"/>
    </row>
    <row r="697" spans="1:11" ht="19.5" customHeight="1">
      <c r="A697" s="257">
        <v>74</v>
      </c>
      <c r="B697" s="206">
        <v>3</v>
      </c>
      <c r="C697" s="229" t="s">
        <v>142</v>
      </c>
      <c r="D697" s="211" t="s">
        <v>204</v>
      </c>
      <c r="E697" s="206" t="s">
        <v>87</v>
      </c>
      <c r="F697" s="274">
        <v>7.69</v>
      </c>
      <c r="G697" s="206" t="s">
        <v>24</v>
      </c>
      <c r="H697" s="213">
        <f t="shared" si="21"/>
        <v>7.69</v>
      </c>
      <c r="I697" s="222">
        <v>200000</v>
      </c>
      <c r="J697" s="219">
        <f t="shared" si="22"/>
        <v>1000000</v>
      </c>
      <c r="K697" s="207"/>
    </row>
    <row r="698" spans="1:11" ht="19.5" customHeight="1">
      <c r="A698" s="257">
        <v>75</v>
      </c>
      <c r="B698" s="225">
        <v>4</v>
      </c>
      <c r="C698" s="224" t="s">
        <v>50</v>
      </c>
      <c r="D698" s="230" t="s">
        <v>79</v>
      </c>
      <c r="E698" s="225" t="s">
        <v>87</v>
      </c>
      <c r="F698" s="281">
        <v>7.66</v>
      </c>
      <c r="G698" s="225" t="s">
        <v>24</v>
      </c>
      <c r="H698" s="226">
        <f t="shared" si="21"/>
        <v>7.66</v>
      </c>
      <c r="I698" s="227">
        <v>200000</v>
      </c>
      <c r="J698" s="228">
        <f t="shared" si="22"/>
        <v>1000000</v>
      </c>
      <c r="K698" s="259"/>
    </row>
    <row r="699" spans="1:11" ht="19.5" customHeight="1">
      <c r="A699" s="257">
        <v>76</v>
      </c>
      <c r="B699" s="214">
        <v>1</v>
      </c>
      <c r="C699" s="220" t="s">
        <v>165</v>
      </c>
      <c r="D699" s="210" t="s">
        <v>206</v>
      </c>
      <c r="E699" s="214" t="s">
        <v>148</v>
      </c>
      <c r="F699" s="273">
        <v>8</v>
      </c>
      <c r="G699" s="214" t="s">
        <v>24</v>
      </c>
      <c r="H699" s="221">
        <f t="shared" si="21"/>
        <v>8</v>
      </c>
      <c r="I699" s="222">
        <v>250000</v>
      </c>
      <c r="J699" s="223">
        <f t="shared" si="22"/>
        <v>1250000</v>
      </c>
      <c r="K699" s="258"/>
    </row>
    <row r="700" spans="1:11" ht="19.5" customHeight="1">
      <c r="A700" s="257">
        <v>77</v>
      </c>
      <c r="B700" s="206">
        <v>2</v>
      </c>
      <c r="C700" s="229" t="s">
        <v>207</v>
      </c>
      <c r="D700" s="211" t="s">
        <v>161</v>
      </c>
      <c r="E700" s="206" t="s">
        <v>148</v>
      </c>
      <c r="F700" s="274">
        <v>7.77</v>
      </c>
      <c r="G700" s="206" t="s">
        <v>24</v>
      </c>
      <c r="H700" s="213">
        <f t="shared" si="21"/>
        <v>7.77</v>
      </c>
      <c r="I700" s="222">
        <v>200000</v>
      </c>
      <c r="J700" s="219">
        <f t="shared" si="22"/>
        <v>1000000</v>
      </c>
      <c r="K700" s="207"/>
    </row>
    <row r="701" spans="1:11" ht="19.5" customHeight="1">
      <c r="A701" s="257">
        <v>78</v>
      </c>
      <c r="B701" s="206">
        <v>3</v>
      </c>
      <c r="C701" s="229" t="s">
        <v>73</v>
      </c>
      <c r="D701" s="211" t="s">
        <v>115</v>
      </c>
      <c r="E701" s="206" t="s">
        <v>148</v>
      </c>
      <c r="F701" s="274">
        <v>7.66</v>
      </c>
      <c r="G701" s="206" t="s">
        <v>24</v>
      </c>
      <c r="H701" s="213">
        <f t="shared" si="21"/>
        <v>7.66</v>
      </c>
      <c r="I701" s="222">
        <v>200000</v>
      </c>
      <c r="J701" s="219">
        <f t="shared" si="22"/>
        <v>1000000</v>
      </c>
      <c r="K701" s="207"/>
    </row>
    <row r="702" spans="1:11" ht="19.5" customHeight="1">
      <c r="A702" s="257">
        <v>79</v>
      </c>
      <c r="B702" s="206">
        <v>4</v>
      </c>
      <c r="C702" s="229" t="s">
        <v>123</v>
      </c>
      <c r="D702" s="211" t="s">
        <v>192</v>
      </c>
      <c r="E702" s="206" t="s">
        <v>148</v>
      </c>
      <c r="F702" s="274">
        <v>7.63</v>
      </c>
      <c r="G702" s="206" t="s">
        <v>24</v>
      </c>
      <c r="H702" s="213">
        <f t="shared" si="21"/>
        <v>7.63</v>
      </c>
      <c r="I702" s="222">
        <v>200000</v>
      </c>
      <c r="J702" s="219">
        <f t="shared" si="22"/>
        <v>1000000</v>
      </c>
      <c r="K702" s="207"/>
    </row>
    <row r="703" spans="1:11" ht="19.5" customHeight="1">
      <c r="A703" s="257">
        <v>80</v>
      </c>
      <c r="B703" s="225">
        <v>5</v>
      </c>
      <c r="C703" s="224" t="s">
        <v>108</v>
      </c>
      <c r="D703" s="230" t="s">
        <v>45</v>
      </c>
      <c r="E703" s="225" t="s">
        <v>148</v>
      </c>
      <c r="F703" s="281">
        <v>7.6</v>
      </c>
      <c r="G703" s="225" t="s">
        <v>24</v>
      </c>
      <c r="H703" s="226">
        <f t="shared" si="21"/>
        <v>7.6</v>
      </c>
      <c r="I703" s="222">
        <v>200000</v>
      </c>
      <c r="J703" s="228">
        <f t="shared" si="22"/>
        <v>1000000</v>
      </c>
      <c r="K703" s="259"/>
    </row>
    <row r="704" spans="1:11" ht="19.5" customHeight="1">
      <c r="A704" s="257">
        <v>81</v>
      </c>
      <c r="B704" s="214">
        <v>1</v>
      </c>
      <c r="C704" s="220" t="s">
        <v>208</v>
      </c>
      <c r="D704" s="210" t="s">
        <v>43</v>
      </c>
      <c r="E704" s="214" t="s">
        <v>90</v>
      </c>
      <c r="F704" s="273">
        <v>8.67</v>
      </c>
      <c r="G704" s="214" t="s">
        <v>24</v>
      </c>
      <c r="H704" s="221">
        <f t="shared" si="21"/>
        <v>8.67</v>
      </c>
      <c r="I704" s="222">
        <v>250000</v>
      </c>
      <c r="J704" s="223">
        <f t="shared" si="22"/>
        <v>1250000</v>
      </c>
      <c r="K704" s="258"/>
    </row>
    <row r="705" spans="1:11" ht="19.5" customHeight="1">
      <c r="A705" s="257">
        <v>82</v>
      </c>
      <c r="B705" s="225">
        <v>2</v>
      </c>
      <c r="C705" s="224" t="s">
        <v>209</v>
      </c>
      <c r="D705" s="230" t="s">
        <v>43</v>
      </c>
      <c r="E705" s="225" t="s">
        <v>90</v>
      </c>
      <c r="F705" s="281">
        <v>7.85</v>
      </c>
      <c r="G705" s="225" t="s">
        <v>24</v>
      </c>
      <c r="H705" s="226">
        <f t="shared" si="21"/>
        <v>7.85</v>
      </c>
      <c r="I705" s="222">
        <v>200000</v>
      </c>
      <c r="J705" s="228">
        <f t="shared" si="22"/>
        <v>1000000</v>
      </c>
      <c r="K705" s="259"/>
    </row>
    <row r="706" spans="1:11" ht="19.5" customHeight="1">
      <c r="A706" s="257">
        <v>83</v>
      </c>
      <c r="B706" s="214">
        <v>1</v>
      </c>
      <c r="C706" s="277" t="s">
        <v>210</v>
      </c>
      <c r="D706" s="278" t="s">
        <v>211</v>
      </c>
      <c r="E706" s="214" t="s">
        <v>156</v>
      </c>
      <c r="F706" s="297">
        <v>7.83</v>
      </c>
      <c r="G706" s="214" t="s">
        <v>24</v>
      </c>
      <c r="H706" s="221">
        <f t="shared" si="21"/>
        <v>7.83</v>
      </c>
      <c r="I706" s="222">
        <v>200000</v>
      </c>
      <c r="J706" s="223">
        <f t="shared" si="22"/>
        <v>1000000</v>
      </c>
      <c r="K706" s="258"/>
    </row>
    <row r="707" spans="1:11" ht="19.5" customHeight="1">
      <c r="A707" s="257">
        <v>84</v>
      </c>
      <c r="B707" s="225">
        <v>2</v>
      </c>
      <c r="C707" s="279" t="s">
        <v>212</v>
      </c>
      <c r="D707" s="280" t="s">
        <v>213</v>
      </c>
      <c r="E707" s="225" t="s">
        <v>156</v>
      </c>
      <c r="F707" s="302">
        <v>7.76</v>
      </c>
      <c r="G707" s="225" t="s">
        <v>24</v>
      </c>
      <c r="H707" s="226">
        <f t="shared" si="21"/>
        <v>7.76</v>
      </c>
      <c r="I707" s="227">
        <v>200000</v>
      </c>
      <c r="J707" s="228">
        <f t="shared" si="22"/>
        <v>1000000</v>
      </c>
      <c r="K707" s="259"/>
    </row>
    <row r="708" spans="1:11" ht="19.5" customHeight="1">
      <c r="A708" s="257">
        <v>85</v>
      </c>
      <c r="B708" s="214">
        <v>1</v>
      </c>
      <c r="C708" s="277" t="s">
        <v>214</v>
      </c>
      <c r="D708" s="278" t="s">
        <v>215</v>
      </c>
      <c r="E708" s="214" t="s">
        <v>157</v>
      </c>
      <c r="F708" s="273">
        <v>7.66</v>
      </c>
      <c r="G708" s="214" t="s">
        <v>24</v>
      </c>
      <c r="H708" s="221">
        <f t="shared" si="21"/>
        <v>7.66</v>
      </c>
      <c r="I708" s="222">
        <v>200000</v>
      </c>
      <c r="J708" s="223">
        <f t="shared" si="22"/>
        <v>1000000</v>
      </c>
      <c r="K708" s="258"/>
    </row>
    <row r="709" spans="1:11" ht="19.5" customHeight="1">
      <c r="A709" s="257">
        <v>86</v>
      </c>
      <c r="B709" s="225">
        <v>2</v>
      </c>
      <c r="C709" s="279" t="s">
        <v>216</v>
      </c>
      <c r="D709" s="280" t="s">
        <v>217</v>
      </c>
      <c r="E709" s="225" t="s">
        <v>157</v>
      </c>
      <c r="F709" s="281">
        <v>7.55</v>
      </c>
      <c r="G709" s="225" t="s">
        <v>24</v>
      </c>
      <c r="H709" s="226">
        <f t="shared" si="21"/>
        <v>7.55</v>
      </c>
      <c r="I709" s="227">
        <v>200000</v>
      </c>
      <c r="J709" s="228">
        <f t="shared" si="22"/>
        <v>1000000</v>
      </c>
      <c r="K709" s="259"/>
    </row>
    <row r="710" spans="1:11" ht="19.5" customHeight="1">
      <c r="A710" s="257">
        <v>87</v>
      </c>
      <c r="B710" s="282">
        <v>1</v>
      </c>
      <c r="C710" s="283" t="s">
        <v>214</v>
      </c>
      <c r="D710" s="284" t="s">
        <v>218</v>
      </c>
      <c r="E710" s="282" t="s">
        <v>158</v>
      </c>
      <c r="F710" s="285">
        <v>8.05</v>
      </c>
      <c r="G710" s="300" t="s">
        <v>24</v>
      </c>
      <c r="H710" s="286">
        <f t="shared" si="21"/>
        <v>8.05</v>
      </c>
      <c r="I710" s="287">
        <v>250000</v>
      </c>
      <c r="J710" s="301">
        <f t="shared" si="22"/>
        <v>1250000</v>
      </c>
      <c r="K710" s="267"/>
    </row>
    <row r="711" spans="1:11" ht="19.5" customHeight="1">
      <c r="A711" s="257">
        <v>88</v>
      </c>
      <c r="B711" s="214">
        <v>1</v>
      </c>
      <c r="C711" s="277" t="s">
        <v>219</v>
      </c>
      <c r="D711" s="278" t="s">
        <v>62</v>
      </c>
      <c r="E711" s="214" t="s">
        <v>159</v>
      </c>
      <c r="F711" s="273">
        <v>8.09</v>
      </c>
      <c r="G711" s="214" t="s">
        <v>24</v>
      </c>
      <c r="H711" s="221">
        <f t="shared" si="21"/>
        <v>8.09</v>
      </c>
      <c r="I711" s="216">
        <v>250000</v>
      </c>
      <c r="J711" s="223">
        <f t="shared" si="22"/>
        <v>1250000</v>
      </c>
      <c r="K711" s="258"/>
    </row>
    <row r="712" spans="1:11" ht="19.5" customHeight="1">
      <c r="A712" s="257">
        <v>89</v>
      </c>
      <c r="B712" s="225">
        <v>2</v>
      </c>
      <c r="C712" s="279" t="s">
        <v>212</v>
      </c>
      <c r="D712" s="280" t="s">
        <v>41</v>
      </c>
      <c r="E712" s="225" t="s">
        <v>159</v>
      </c>
      <c r="F712" s="281">
        <v>7.77</v>
      </c>
      <c r="G712" s="225" t="s">
        <v>24</v>
      </c>
      <c r="H712" s="226">
        <f t="shared" si="21"/>
        <v>7.77</v>
      </c>
      <c r="I712" s="222">
        <v>200000</v>
      </c>
      <c r="J712" s="228">
        <f t="shared" si="22"/>
        <v>1000000</v>
      </c>
      <c r="K712" s="259"/>
    </row>
    <row r="713" spans="1:11" ht="19.5" customHeight="1">
      <c r="A713" s="257">
        <v>90</v>
      </c>
      <c r="B713" s="214">
        <v>1</v>
      </c>
      <c r="C713" s="277" t="s">
        <v>220</v>
      </c>
      <c r="D713" s="278" t="s">
        <v>221</v>
      </c>
      <c r="E713" s="214" t="s">
        <v>160</v>
      </c>
      <c r="F713" s="295">
        <v>8.25</v>
      </c>
      <c r="G713" s="214" t="s">
        <v>24</v>
      </c>
      <c r="H713" s="221">
        <f t="shared" si="21"/>
        <v>8.25</v>
      </c>
      <c r="I713" s="222">
        <v>250000</v>
      </c>
      <c r="J713" s="223">
        <f t="shared" si="22"/>
        <v>1250000</v>
      </c>
      <c r="K713" s="258"/>
    </row>
    <row r="714" spans="1:11" ht="19.5" customHeight="1">
      <c r="A714" s="257">
        <v>91</v>
      </c>
      <c r="B714" s="206">
        <v>2</v>
      </c>
      <c r="C714" s="275" t="s">
        <v>212</v>
      </c>
      <c r="D714" s="276" t="s">
        <v>41</v>
      </c>
      <c r="E714" s="206" t="s">
        <v>160</v>
      </c>
      <c r="F714" s="296">
        <v>8</v>
      </c>
      <c r="G714" s="206" t="s">
        <v>24</v>
      </c>
      <c r="H714" s="213">
        <f t="shared" si="21"/>
        <v>8</v>
      </c>
      <c r="I714" s="222">
        <v>250000</v>
      </c>
      <c r="J714" s="219">
        <f t="shared" si="22"/>
        <v>1250000</v>
      </c>
      <c r="K714" s="207"/>
    </row>
    <row r="715" spans="1:11" ht="19.5" customHeight="1">
      <c r="A715" s="257">
        <v>92</v>
      </c>
      <c r="B715" s="206">
        <v>3</v>
      </c>
      <c r="C715" s="275" t="s">
        <v>216</v>
      </c>
      <c r="D715" s="276" t="s">
        <v>222</v>
      </c>
      <c r="E715" s="206" t="s">
        <v>160</v>
      </c>
      <c r="F715" s="296">
        <v>7.82</v>
      </c>
      <c r="G715" s="206" t="s">
        <v>24</v>
      </c>
      <c r="H715" s="213">
        <f t="shared" si="21"/>
        <v>7.82</v>
      </c>
      <c r="I715" s="222">
        <v>200000</v>
      </c>
      <c r="J715" s="219">
        <f t="shared" si="22"/>
        <v>1000000</v>
      </c>
      <c r="K715" s="207"/>
    </row>
    <row r="716" spans="1:11" ht="19.5" customHeight="1">
      <c r="A716" s="257">
        <v>93</v>
      </c>
      <c r="B716" s="206">
        <v>4</v>
      </c>
      <c r="C716" s="275" t="s">
        <v>223</v>
      </c>
      <c r="D716" s="276" t="s">
        <v>224</v>
      </c>
      <c r="E716" s="206" t="s">
        <v>160</v>
      </c>
      <c r="F716" s="296">
        <v>7.71</v>
      </c>
      <c r="G716" s="206" t="s">
        <v>24</v>
      </c>
      <c r="H716" s="213">
        <f t="shared" si="21"/>
        <v>7.71</v>
      </c>
      <c r="I716" s="222">
        <v>200000</v>
      </c>
      <c r="J716" s="219">
        <f t="shared" si="22"/>
        <v>1000000</v>
      </c>
      <c r="K716" s="207"/>
    </row>
    <row r="717" spans="1:11" ht="18.75">
      <c r="A717" s="266"/>
      <c r="B717" s="262"/>
      <c r="C717" s="260" t="s">
        <v>125</v>
      </c>
      <c r="D717" s="261"/>
      <c r="E717" s="237"/>
      <c r="F717" s="237"/>
      <c r="G717" s="262"/>
      <c r="H717" s="262"/>
      <c r="I717" s="263"/>
      <c r="J717" s="268">
        <f>SUM(J624:J716)</f>
        <v>101500000</v>
      </c>
      <c r="K717" s="264"/>
    </row>
    <row r="718" spans="1:11" ht="15">
      <c r="A718" s="75"/>
      <c r="B718" s="75"/>
      <c r="C718" s="75"/>
      <c r="D718" s="75"/>
      <c r="E718" s="391"/>
      <c r="F718" s="75"/>
      <c r="G718" s="75"/>
      <c r="H718" s="75"/>
      <c r="I718" s="75"/>
      <c r="J718" s="76"/>
      <c r="K718" s="75"/>
    </row>
    <row r="719" spans="3:11" ht="17.25">
      <c r="C719" s="78" t="s">
        <v>52</v>
      </c>
      <c r="D719" s="78"/>
      <c r="E719" s="390"/>
      <c r="F719" s="78"/>
      <c r="G719" s="78" t="s">
        <v>227</v>
      </c>
      <c r="H719" s="79"/>
      <c r="I719" s="78"/>
      <c r="J719" s="80" t="s">
        <v>150</v>
      </c>
      <c r="K719" s="77"/>
    </row>
    <row r="720" spans="3:11" ht="15.75">
      <c r="C720" s="81"/>
      <c r="D720" s="81"/>
      <c r="E720" s="392"/>
      <c r="F720" s="81"/>
      <c r="G720" s="81"/>
      <c r="H720" s="82"/>
      <c r="I720" s="83"/>
      <c r="J720" s="83"/>
      <c r="K720" s="77"/>
    </row>
    <row r="721" spans="3:11" ht="15.75">
      <c r="C721" s="81"/>
      <c r="D721" s="81"/>
      <c r="E721" s="392"/>
      <c r="F721" s="81"/>
      <c r="G721" s="81"/>
      <c r="H721" s="82"/>
      <c r="I721" s="83"/>
      <c r="J721" s="83"/>
      <c r="K721" s="77"/>
    </row>
    <row r="722" spans="3:11" ht="15.75">
      <c r="C722" s="81"/>
      <c r="D722" s="81"/>
      <c r="E722" s="392"/>
      <c r="F722" s="81"/>
      <c r="G722" s="81"/>
      <c r="H722" s="82"/>
      <c r="I722" s="83"/>
      <c r="J722" s="83"/>
      <c r="K722" s="77"/>
    </row>
    <row r="723" spans="3:10" ht="18">
      <c r="C723" s="84"/>
      <c r="D723" s="84"/>
      <c r="E723" s="392"/>
      <c r="F723" s="84"/>
      <c r="G723" s="85" t="s">
        <v>402</v>
      </c>
      <c r="H723" s="86"/>
      <c r="I723" s="85"/>
      <c r="J723" s="87" t="s">
        <v>149</v>
      </c>
    </row>
    <row r="743" spans="1:11" ht="17.25">
      <c r="A743" s="431" t="s">
        <v>0</v>
      </c>
      <c r="B743" s="431"/>
      <c r="C743" s="431"/>
      <c r="D743" s="431"/>
      <c r="E743" s="433" t="s">
        <v>58</v>
      </c>
      <c r="F743" s="433"/>
      <c r="G743" s="433"/>
      <c r="H743" s="433"/>
      <c r="I743" s="433"/>
      <c r="J743" s="433"/>
      <c r="K743" s="433"/>
    </row>
    <row r="744" spans="1:11" ht="17.25">
      <c r="A744" s="434" t="s">
        <v>1</v>
      </c>
      <c r="B744" s="434"/>
      <c r="C744" s="434"/>
      <c r="D744" s="99"/>
      <c r="E744" s="413" t="s">
        <v>59</v>
      </c>
      <c r="F744" s="413"/>
      <c r="G744" s="413"/>
      <c r="H744" s="413"/>
      <c r="I744" s="413"/>
      <c r="J744" s="413"/>
      <c r="K744" s="413"/>
    </row>
    <row r="745" spans="1:11" ht="15.75">
      <c r="A745" s="1"/>
      <c r="B745" s="265"/>
      <c r="C745" s="3"/>
      <c r="D745" s="3"/>
      <c r="E745" s="4"/>
      <c r="F745" s="3"/>
      <c r="G745" s="5"/>
      <c r="H745" s="5"/>
      <c r="I745" s="6"/>
      <c r="J745" s="7"/>
      <c r="K745" s="3"/>
    </row>
    <row r="746" spans="1:11" ht="21.75" customHeight="1">
      <c r="A746" s="8" t="s">
        <v>3</v>
      </c>
      <c r="B746" s="9" t="s">
        <v>4</v>
      </c>
      <c r="C746" s="10"/>
      <c r="D746" s="11"/>
      <c r="E746" s="12"/>
      <c r="F746" s="13" t="s">
        <v>5</v>
      </c>
      <c r="G746" s="14"/>
      <c r="H746" s="14"/>
      <c r="I746" s="15" t="s">
        <v>6</v>
      </c>
      <c r="J746" s="16" t="s">
        <v>7</v>
      </c>
      <c r="K746" s="17" t="s">
        <v>8</v>
      </c>
    </row>
    <row r="747" spans="1:11" ht="21.75" customHeight="1">
      <c r="A747" s="18" t="s">
        <v>9</v>
      </c>
      <c r="B747" s="19" t="s">
        <v>9</v>
      </c>
      <c r="C747" s="100" t="s">
        <v>10</v>
      </c>
      <c r="D747" s="19"/>
      <c r="E747" s="20" t="s">
        <v>11</v>
      </c>
      <c r="F747" s="20" t="s">
        <v>12</v>
      </c>
      <c r="G747" s="21" t="s">
        <v>13</v>
      </c>
      <c r="H747" s="21" t="s">
        <v>7</v>
      </c>
      <c r="I747" s="22" t="s">
        <v>14</v>
      </c>
      <c r="J747" s="23" t="s">
        <v>15</v>
      </c>
      <c r="K747" s="21" t="s">
        <v>16</v>
      </c>
    </row>
    <row r="748" spans="1:11" ht="21.75" customHeight="1">
      <c r="A748" s="24"/>
      <c r="B748" s="25" t="s">
        <v>17</v>
      </c>
      <c r="C748" s="26"/>
      <c r="D748" s="27"/>
      <c r="E748" s="28"/>
      <c r="F748" s="28" t="s">
        <v>18</v>
      </c>
      <c r="G748" s="29" t="s">
        <v>19</v>
      </c>
      <c r="H748" s="29"/>
      <c r="I748" s="30"/>
      <c r="J748" s="30" t="s">
        <v>20</v>
      </c>
      <c r="K748" s="31"/>
    </row>
    <row r="749" spans="1:11" ht="21.75" customHeight="1">
      <c r="A749" s="32">
        <v>1</v>
      </c>
      <c r="B749" s="34">
        <v>1</v>
      </c>
      <c r="C749" s="103" t="s">
        <v>27</v>
      </c>
      <c r="D749" s="123" t="s">
        <v>28</v>
      </c>
      <c r="E749" s="34" t="s">
        <v>23</v>
      </c>
      <c r="F749" s="117">
        <v>8.333333333333334</v>
      </c>
      <c r="G749" s="35" t="s">
        <v>24</v>
      </c>
      <c r="H749" s="117">
        <v>8.333333333333334</v>
      </c>
      <c r="I749" s="37">
        <v>200000</v>
      </c>
      <c r="J749" s="38">
        <f aca="true" t="shared" si="23" ref="J749:J774">I749*5</f>
        <v>1000000</v>
      </c>
      <c r="K749" s="39"/>
    </row>
    <row r="750" spans="1:11" ht="21.75" customHeight="1">
      <c r="A750" s="118">
        <v>2</v>
      </c>
      <c r="B750" s="62">
        <v>2</v>
      </c>
      <c r="C750" s="107" t="s">
        <v>25</v>
      </c>
      <c r="D750" s="105" t="s">
        <v>26</v>
      </c>
      <c r="E750" s="62" t="s">
        <v>23</v>
      </c>
      <c r="F750" s="119">
        <v>8.19047619047619</v>
      </c>
      <c r="G750" s="120" t="s">
        <v>24</v>
      </c>
      <c r="H750" s="119">
        <v>8.19047619047619</v>
      </c>
      <c r="I750" s="64">
        <v>200000</v>
      </c>
      <c r="J750" s="65">
        <f t="shared" si="23"/>
        <v>1000000</v>
      </c>
      <c r="K750" s="66"/>
    </row>
    <row r="751" spans="1:11" ht="21.75" customHeight="1">
      <c r="A751" s="118">
        <v>3</v>
      </c>
      <c r="B751" s="62">
        <v>3</v>
      </c>
      <c r="C751" s="107" t="s">
        <v>60</v>
      </c>
      <c r="D751" s="105" t="s">
        <v>41</v>
      </c>
      <c r="E751" s="62" t="s">
        <v>23</v>
      </c>
      <c r="F751" s="119">
        <v>8.19047619047619</v>
      </c>
      <c r="G751" s="120" t="s">
        <v>24</v>
      </c>
      <c r="H751" s="119">
        <v>8.19047619047619</v>
      </c>
      <c r="I751" s="64">
        <v>200000</v>
      </c>
      <c r="J751" s="65">
        <f t="shared" si="23"/>
        <v>1000000</v>
      </c>
      <c r="K751" s="66"/>
    </row>
    <row r="752" spans="1:11" ht="21.75" customHeight="1">
      <c r="A752" s="118">
        <v>4</v>
      </c>
      <c r="B752" s="62">
        <v>4</v>
      </c>
      <c r="C752" s="107" t="s">
        <v>61</v>
      </c>
      <c r="D752" s="105" t="s">
        <v>62</v>
      </c>
      <c r="E752" s="62" t="s">
        <v>23</v>
      </c>
      <c r="F752" s="119">
        <v>8.142857142857142</v>
      </c>
      <c r="G752" s="116" t="s">
        <v>32</v>
      </c>
      <c r="H752" s="119">
        <v>8.142857142857142</v>
      </c>
      <c r="I752" s="64">
        <v>200000</v>
      </c>
      <c r="J752" s="65">
        <f t="shared" si="23"/>
        <v>1000000</v>
      </c>
      <c r="K752" s="66"/>
    </row>
    <row r="753" spans="1:11" ht="21.75" customHeight="1">
      <c r="A753" s="118">
        <v>5</v>
      </c>
      <c r="B753" s="62">
        <v>5</v>
      </c>
      <c r="C753" s="107" t="s">
        <v>63</v>
      </c>
      <c r="D753" s="105" t="s">
        <v>35</v>
      </c>
      <c r="E753" s="62" t="s">
        <v>23</v>
      </c>
      <c r="F753" s="119">
        <v>8</v>
      </c>
      <c r="G753" s="120" t="s">
        <v>24</v>
      </c>
      <c r="H753" s="119">
        <v>8</v>
      </c>
      <c r="I753" s="64">
        <v>200000</v>
      </c>
      <c r="J753" s="65">
        <f t="shared" si="23"/>
        <v>1000000</v>
      </c>
      <c r="K753" s="66"/>
    </row>
    <row r="754" spans="1:11" ht="21.75" customHeight="1">
      <c r="A754" s="118">
        <v>6</v>
      </c>
      <c r="B754" s="62">
        <v>6</v>
      </c>
      <c r="C754" s="107" t="s">
        <v>50</v>
      </c>
      <c r="D754" s="105" t="s">
        <v>64</v>
      </c>
      <c r="E754" s="62" t="s">
        <v>23</v>
      </c>
      <c r="F754" s="119">
        <v>8</v>
      </c>
      <c r="G754" s="120" t="s">
        <v>24</v>
      </c>
      <c r="H754" s="119">
        <v>8</v>
      </c>
      <c r="I754" s="64">
        <v>200000</v>
      </c>
      <c r="J754" s="65">
        <f t="shared" si="23"/>
        <v>1000000</v>
      </c>
      <c r="K754" s="66"/>
    </row>
    <row r="755" spans="1:11" ht="21.75" customHeight="1">
      <c r="A755" s="118">
        <v>7</v>
      </c>
      <c r="B755" s="62">
        <v>7</v>
      </c>
      <c r="C755" s="107" t="s">
        <v>21</v>
      </c>
      <c r="D755" s="105" t="s">
        <v>22</v>
      </c>
      <c r="E755" s="62" t="s">
        <v>23</v>
      </c>
      <c r="F755" s="119">
        <v>8</v>
      </c>
      <c r="G755" s="120" t="s">
        <v>24</v>
      </c>
      <c r="H755" s="119">
        <v>8</v>
      </c>
      <c r="I755" s="64">
        <v>200000</v>
      </c>
      <c r="J755" s="65">
        <f t="shared" si="23"/>
        <v>1000000</v>
      </c>
      <c r="K755" s="66"/>
    </row>
    <row r="756" spans="1:11" ht="21.75" customHeight="1">
      <c r="A756" s="118">
        <v>8</v>
      </c>
      <c r="B756" s="62">
        <v>8</v>
      </c>
      <c r="C756" s="136" t="s">
        <v>40</v>
      </c>
      <c r="D756" s="137" t="s">
        <v>65</v>
      </c>
      <c r="E756" s="62" t="s">
        <v>23</v>
      </c>
      <c r="F756" s="119">
        <v>7.9523809523809526</v>
      </c>
      <c r="G756" s="120" t="s">
        <v>24</v>
      </c>
      <c r="H756" s="119">
        <v>7.9523809523809526</v>
      </c>
      <c r="I756" s="64">
        <v>150000</v>
      </c>
      <c r="J756" s="65">
        <f t="shared" si="23"/>
        <v>750000</v>
      </c>
      <c r="K756" s="66"/>
    </row>
    <row r="757" spans="1:11" ht="21.75" customHeight="1">
      <c r="A757" s="118">
        <v>9</v>
      </c>
      <c r="B757" s="62">
        <v>9</v>
      </c>
      <c r="C757" s="107" t="s">
        <v>34</v>
      </c>
      <c r="D757" s="105" t="s">
        <v>66</v>
      </c>
      <c r="E757" s="62" t="s">
        <v>23</v>
      </c>
      <c r="F757" s="119">
        <v>7.9523809523809526</v>
      </c>
      <c r="G757" s="120" t="s">
        <v>24</v>
      </c>
      <c r="H757" s="119">
        <v>7.9523809523809526</v>
      </c>
      <c r="I757" s="64">
        <v>150000</v>
      </c>
      <c r="J757" s="65">
        <f t="shared" si="23"/>
        <v>750000</v>
      </c>
      <c r="K757" s="66"/>
    </row>
    <row r="758" spans="1:11" ht="21.75" customHeight="1">
      <c r="A758" s="67">
        <v>10</v>
      </c>
      <c r="B758" s="49">
        <v>10</v>
      </c>
      <c r="C758" s="110" t="s">
        <v>21</v>
      </c>
      <c r="D758" s="138" t="s">
        <v>43</v>
      </c>
      <c r="E758" s="49" t="s">
        <v>23</v>
      </c>
      <c r="F758" s="121">
        <v>7.809523809523809</v>
      </c>
      <c r="G758" s="50" t="s">
        <v>24</v>
      </c>
      <c r="H758" s="121">
        <v>7.809523809523809</v>
      </c>
      <c r="I758" s="52">
        <v>150000</v>
      </c>
      <c r="J758" s="53">
        <f t="shared" si="23"/>
        <v>750000</v>
      </c>
      <c r="K758" s="54"/>
    </row>
    <row r="759" spans="1:11" ht="21.75" customHeight="1">
      <c r="A759" s="114">
        <v>11</v>
      </c>
      <c r="B759" s="56">
        <v>1</v>
      </c>
      <c r="C759" s="104" t="s">
        <v>21</v>
      </c>
      <c r="D759" s="115" t="s">
        <v>33</v>
      </c>
      <c r="E759" s="56" t="s">
        <v>31</v>
      </c>
      <c r="F759" s="150">
        <v>8.826086956521738</v>
      </c>
      <c r="G759" s="35" t="s">
        <v>24</v>
      </c>
      <c r="H759" s="151">
        <v>8.826086956521738</v>
      </c>
      <c r="I759" s="58">
        <v>200000</v>
      </c>
      <c r="J759" s="59">
        <f t="shared" si="23"/>
        <v>1000000</v>
      </c>
      <c r="K759" s="60"/>
    </row>
    <row r="760" spans="1:11" ht="21.75" customHeight="1">
      <c r="A760" s="40">
        <v>12</v>
      </c>
      <c r="B760" s="62">
        <v>2</v>
      </c>
      <c r="C760" s="102" t="s">
        <v>34</v>
      </c>
      <c r="D760" s="105" t="s">
        <v>35</v>
      </c>
      <c r="E760" s="62" t="s">
        <v>31</v>
      </c>
      <c r="F760" s="152">
        <v>8.304347826086957</v>
      </c>
      <c r="G760" s="120" t="s">
        <v>24</v>
      </c>
      <c r="H760" s="153">
        <v>8.304347826086957</v>
      </c>
      <c r="I760" s="64">
        <v>200000</v>
      </c>
      <c r="J760" s="65">
        <f t="shared" si="23"/>
        <v>1000000</v>
      </c>
      <c r="K760" s="66"/>
    </row>
    <row r="761" spans="1:11" ht="21.75" customHeight="1">
      <c r="A761" s="32">
        <v>13</v>
      </c>
      <c r="B761" s="62">
        <v>3</v>
      </c>
      <c r="C761" s="102" t="s">
        <v>29</v>
      </c>
      <c r="D761" s="105" t="s">
        <v>30</v>
      </c>
      <c r="E761" s="62" t="s">
        <v>31</v>
      </c>
      <c r="F761" s="152">
        <v>8</v>
      </c>
      <c r="G761" s="116" t="s">
        <v>32</v>
      </c>
      <c r="H761" s="153">
        <v>8</v>
      </c>
      <c r="I761" s="64">
        <v>200000</v>
      </c>
      <c r="J761" s="65">
        <f t="shared" si="23"/>
        <v>1000000</v>
      </c>
      <c r="K761" s="66"/>
    </row>
    <row r="762" spans="1:11" ht="21.75" customHeight="1">
      <c r="A762" s="40">
        <v>14</v>
      </c>
      <c r="B762" s="56">
        <v>4</v>
      </c>
      <c r="C762" s="102" t="s">
        <v>67</v>
      </c>
      <c r="D762" s="105" t="s">
        <v>68</v>
      </c>
      <c r="E762" s="62" t="s">
        <v>31</v>
      </c>
      <c r="F762" s="152">
        <v>7.913043478260869</v>
      </c>
      <c r="G762" s="120" t="s">
        <v>24</v>
      </c>
      <c r="H762" s="153">
        <v>7.913043478260869</v>
      </c>
      <c r="I762" s="45">
        <v>150000</v>
      </c>
      <c r="J762" s="65">
        <f t="shared" si="23"/>
        <v>750000</v>
      </c>
      <c r="K762" s="66"/>
    </row>
    <row r="763" spans="1:11" ht="21.75" customHeight="1">
      <c r="A763" s="32">
        <v>15</v>
      </c>
      <c r="B763" s="62">
        <v>5</v>
      </c>
      <c r="C763" s="102" t="s">
        <v>69</v>
      </c>
      <c r="D763" s="105" t="s">
        <v>70</v>
      </c>
      <c r="E763" s="62" t="s">
        <v>31</v>
      </c>
      <c r="F763" s="152">
        <v>7.913043478260869</v>
      </c>
      <c r="G763" s="120" t="s">
        <v>24</v>
      </c>
      <c r="H763" s="153">
        <v>7.913043478260869</v>
      </c>
      <c r="I763" s="45">
        <v>150000</v>
      </c>
      <c r="J763" s="65">
        <f t="shared" si="23"/>
        <v>750000</v>
      </c>
      <c r="K763" s="66"/>
    </row>
    <row r="764" spans="1:11" ht="21.75" customHeight="1">
      <c r="A764" s="40">
        <v>16</v>
      </c>
      <c r="B764" s="62">
        <v>6</v>
      </c>
      <c r="C764" s="102" t="s">
        <v>34</v>
      </c>
      <c r="D764" s="105" t="s">
        <v>49</v>
      </c>
      <c r="E764" s="62" t="s">
        <v>31</v>
      </c>
      <c r="F764" s="152">
        <v>7.826086956521739</v>
      </c>
      <c r="G764" s="120" t="s">
        <v>24</v>
      </c>
      <c r="H764" s="153">
        <v>7.826086956521739</v>
      </c>
      <c r="I764" s="45">
        <v>150000</v>
      </c>
      <c r="J764" s="65">
        <f t="shared" si="23"/>
        <v>750000</v>
      </c>
      <c r="K764" s="66"/>
    </row>
    <row r="765" spans="1:11" ht="21.75" customHeight="1">
      <c r="A765" s="8">
        <v>17</v>
      </c>
      <c r="B765" s="201">
        <v>7</v>
      </c>
      <c r="C765" s="106" t="s">
        <v>71</v>
      </c>
      <c r="D765" s="122" t="s">
        <v>41</v>
      </c>
      <c r="E765" s="42" t="s">
        <v>31</v>
      </c>
      <c r="F765" s="154">
        <v>7.826086956521739</v>
      </c>
      <c r="G765" s="50" t="s">
        <v>24</v>
      </c>
      <c r="H765" s="155">
        <v>7.826086956521739</v>
      </c>
      <c r="I765" s="45">
        <v>150000</v>
      </c>
      <c r="J765" s="46">
        <f t="shared" si="23"/>
        <v>750000</v>
      </c>
      <c r="K765" s="47"/>
    </row>
    <row r="766" spans="1:11" ht="21.75" customHeight="1">
      <c r="A766" s="32">
        <v>18</v>
      </c>
      <c r="B766" s="34">
        <v>1</v>
      </c>
      <c r="C766" s="103" t="s">
        <v>72</v>
      </c>
      <c r="D766" s="123" t="s">
        <v>39</v>
      </c>
      <c r="E766" s="34" t="s">
        <v>38</v>
      </c>
      <c r="F766" s="124">
        <v>8.205882352941176</v>
      </c>
      <c r="G766" s="35" t="s">
        <v>24</v>
      </c>
      <c r="H766" s="124">
        <v>8.205882352941176</v>
      </c>
      <c r="I766" s="37">
        <v>200000</v>
      </c>
      <c r="J766" s="38">
        <f t="shared" si="23"/>
        <v>1000000</v>
      </c>
      <c r="K766" s="39"/>
    </row>
    <row r="767" spans="1:11" ht="21.75" customHeight="1">
      <c r="A767" s="118">
        <v>19</v>
      </c>
      <c r="B767" s="62">
        <v>2</v>
      </c>
      <c r="C767" s="107" t="s">
        <v>36</v>
      </c>
      <c r="D767" s="105" t="s">
        <v>37</v>
      </c>
      <c r="E767" s="62" t="s">
        <v>38</v>
      </c>
      <c r="F767" s="125">
        <v>7.882352941176471</v>
      </c>
      <c r="G767" s="120" t="s">
        <v>24</v>
      </c>
      <c r="H767" s="125">
        <v>7.882352941176471</v>
      </c>
      <c r="I767" s="64">
        <v>150000</v>
      </c>
      <c r="J767" s="65">
        <f t="shared" si="23"/>
        <v>750000</v>
      </c>
      <c r="K767" s="66"/>
    </row>
    <row r="768" spans="1:11" ht="21.75" customHeight="1">
      <c r="A768" s="67">
        <v>20</v>
      </c>
      <c r="B768" s="49">
        <v>3</v>
      </c>
      <c r="C768" s="108" t="s">
        <v>73</v>
      </c>
      <c r="D768" s="126" t="s">
        <v>74</v>
      </c>
      <c r="E768" s="49" t="s">
        <v>38</v>
      </c>
      <c r="F768" s="127">
        <v>7.794117647058823</v>
      </c>
      <c r="G768" s="50" t="s">
        <v>24</v>
      </c>
      <c r="H768" s="127">
        <v>7.794117647058823</v>
      </c>
      <c r="I768" s="52">
        <v>150000</v>
      </c>
      <c r="J768" s="53">
        <f t="shared" si="23"/>
        <v>750000</v>
      </c>
      <c r="K768" s="54"/>
    </row>
    <row r="769" spans="1:11" ht="21.75" customHeight="1">
      <c r="A769" s="128">
        <v>21</v>
      </c>
      <c r="B769" s="129">
        <v>1</v>
      </c>
      <c r="C769" s="113" t="s">
        <v>61</v>
      </c>
      <c r="D769" s="139" t="s">
        <v>62</v>
      </c>
      <c r="E769" s="129" t="s">
        <v>42</v>
      </c>
      <c r="F769" s="130">
        <v>8.375</v>
      </c>
      <c r="G769" s="116" t="s">
        <v>32</v>
      </c>
      <c r="H769" s="94">
        <f aca="true" t="shared" si="24" ref="H769:H774">F769</f>
        <v>8.375</v>
      </c>
      <c r="I769" s="95">
        <v>200000</v>
      </c>
      <c r="J769" s="96">
        <f t="shared" si="23"/>
        <v>1000000</v>
      </c>
      <c r="K769" s="97"/>
    </row>
    <row r="770" spans="1:11" ht="21.75" customHeight="1">
      <c r="A770" s="18">
        <v>22</v>
      </c>
      <c r="B770" s="56">
        <v>1</v>
      </c>
      <c r="C770" s="111" t="s">
        <v>50</v>
      </c>
      <c r="D770" s="115" t="s">
        <v>45</v>
      </c>
      <c r="E770" s="56" t="s">
        <v>44</v>
      </c>
      <c r="F770" s="117">
        <v>7.885714285714286</v>
      </c>
      <c r="G770" s="63" t="s">
        <v>24</v>
      </c>
      <c r="H770" s="57">
        <f t="shared" si="24"/>
        <v>7.885714285714286</v>
      </c>
      <c r="I770" s="58">
        <v>150000</v>
      </c>
      <c r="J770" s="59">
        <f t="shared" si="23"/>
        <v>750000</v>
      </c>
      <c r="K770" s="60"/>
    </row>
    <row r="771" spans="1:11" ht="21.75" customHeight="1">
      <c r="A771" s="8">
        <v>23</v>
      </c>
      <c r="B771" s="42">
        <v>2</v>
      </c>
      <c r="C771" s="112" t="s">
        <v>75</v>
      </c>
      <c r="D771" s="122" t="s">
        <v>45</v>
      </c>
      <c r="E771" s="42" t="s">
        <v>44</v>
      </c>
      <c r="F771" s="121">
        <v>7.771428571428571</v>
      </c>
      <c r="G771" s="43" t="s">
        <v>24</v>
      </c>
      <c r="H771" s="44">
        <f t="shared" si="24"/>
        <v>7.771428571428571</v>
      </c>
      <c r="I771" s="45">
        <v>150000</v>
      </c>
      <c r="J771" s="46">
        <f t="shared" si="23"/>
        <v>750000</v>
      </c>
      <c r="K771" s="47"/>
    </row>
    <row r="772" spans="1:11" ht="21.75" customHeight="1">
      <c r="A772" s="32">
        <v>24</v>
      </c>
      <c r="B772" s="34">
        <v>1</v>
      </c>
      <c r="C772" s="103" t="s">
        <v>76</v>
      </c>
      <c r="D772" s="123" t="s">
        <v>77</v>
      </c>
      <c r="E772" s="34" t="s">
        <v>46</v>
      </c>
      <c r="F772" s="117">
        <v>8.09375</v>
      </c>
      <c r="G772" s="35" t="s">
        <v>24</v>
      </c>
      <c r="H772" s="36">
        <f t="shared" si="24"/>
        <v>8.09375</v>
      </c>
      <c r="I772" s="37">
        <v>200000</v>
      </c>
      <c r="J772" s="38">
        <f t="shared" si="23"/>
        <v>1000000</v>
      </c>
      <c r="K772" s="39"/>
    </row>
    <row r="773" spans="1:11" ht="21.75" customHeight="1">
      <c r="A773" s="67">
        <v>25</v>
      </c>
      <c r="B773" s="49">
        <v>2</v>
      </c>
      <c r="C773" s="110" t="s">
        <v>47</v>
      </c>
      <c r="D773" s="138" t="s">
        <v>48</v>
      </c>
      <c r="E773" s="49" t="s">
        <v>46</v>
      </c>
      <c r="F773" s="121">
        <v>8.0625</v>
      </c>
      <c r="G773" s="116" t="s">
        <v>32</v>
      </c>
      <c r="H773" s="51">
        <f t="shared" si="24"/>
        <v>8.0625</v>
      </c>
      <c r="I773" s="52">
        <v>200000</v>
      </c>
      <c r="J773" s="53">
        <f t="shared" si="23"/>
        <v>1000000</v>
      </c>
      <c r="K773" s="54"/>
    </row>
    <row r="774" spans="1:11" ht="21.75" customHeight="1">
      <c r="A774" s="18">
        <v>26</v>
      </c>
      <c r="B774" s="131">
        <v>1</v>
      </c>
      <c r="C774" s="109" t="s">
        <v>78</v>
      </c>
      <c r="D774" s="140" t="s">
        <v>79</v>
      </c>
      <c r="E774" s="131" t="s">
        <v>51</v>
      </c>
      <c r="F774" s="98">
        <v>7.8</v>
      </c>
      <c r="G774" s="63" t="s">
        <v>24</v>
      </c>
      <c r="H774" s="90">
        <f t="shared" si="24"/>
        <v>7.8</v>
      </c>
      <c r="I774" s="132">
        <v>150000</v>
      </c>
      <c r="J774" s="91">
        <f t="shared" si="23"/>
        <v>750000</v>
      </c>
      <c r="K774" s="92"/>
    </row>
    <row r="775" spans="1:11" s="74" customFormat="1" ht="21.75" customHeight="1">
      <c r="A775" s="128"/>
      <c r="B775" s="215"/>
      <c r="C775" s="159" t="s">
        <v>80</v>
      </c>
      <c r="D775" s="160"/>
      <c r="E775" s="14"/>
      <c r="F775" s="14"/>
      <c r="G775" s="14"/>
      <c r="H775" s="14"/>
      <c r="I775" s="134"/>
      <c r="J775" s="96">
        <f>SUM(J749:J774)</f>
        <v>23000000</v>
      </c>
      <c r="K775" s="135"/>
    </row>
    <row r="776" spans="1:11" ht="15">
      <c r="A776" s="75"/>
      <c r="B776" s="75"/>
      <c r="C776" s="75"/>
      <c r="D776" s="75"/>
      <c r="E776" s="391"/>
      <c r="F776" s="75"/>
      <c r="G776" s="75"/>
      <c r="H776" s="75"/>
      <c r="I776" s="75"/>
      <c r="J776" s="76"/>
      <c r="K776" s="75"/>
    </row>
    <row r="777" spans="3:11" ht="17.25">
      <c r="C777" s="78" t="s">
        <v>52</v>
      </c>
      <c r="D777" s="78"/>
      <c r="E777" s="390"/>
      <c r="F777" s="78"/>
      <c r="G777" s="78" t="s">
        <v>53</v>
      </c>
      <c r="H777" s="79"/>
      <c r="I777" s="78"/>
      <c r="J777" s="80" t="s">
        <v>54</v>
      </c>
      <c r="K777" s="77"/>
    </row>
    <row r="778" spans="3:11" ht="15.75">
      <c r="C778" s="81"/>
      <c r="D778" s="81"/>
      <c r="E778" s="392"/>
      <c r="F778" s="81"/>
      <c r="G778" s="81"/>
      <c r="H778" s="82"/>
      <c r="I778" s="83"/>
      <c r="J778" s="83"/>
      <c r="K778" s="77"/>
    </row>
    <row r="779" spans="3:11" ht="15.75">
      <c r="C779" s="81"/>
      <c r="D779" s="81"/>
      <c r="E779" s="392"/>
      <c r="F779" s="81"/>
      <c r="G779" s="81"/>
      <c r="H779" s="82"/>
      <c r="I779" s="83"/>
      <c r="J779" s="83"/>
      <c r="K779" s="77"/>
    </row>
    <row r="780" spans="3:11" ht="15.75">
      <c r="C780" s="81"/>
      <c r="D780" s="81"/>
      <c r="E780" s="392"/>
      <c r="F780" s="81"/>
      <c r="G780" s="81"/>
      <c r="H780" s="82"/>
      <c r="I780" s="83"/>
      <c r="J780" s="83"/>
      <c r="K780" s="77"/>
    </row>
    <row r="781" spans="3:10" ht="18">
      <c r="C781" s="84"/>
      <c r="D781" s="84"/>
      <c r="E781" s="392"/>
      <c r="F781" s="84"/>
      <c r="G781" s="85" t="s">
        <v>55</v>
      </c>
      <c r="H781" s="86"/>
      <c r="I781" s="85"/>
      <c r="J781" s="87" t="s">
        <v>118</v>
      </c>
    </row>
    <row r="782" spans="3:10" ht="18">
      <c r="C782" s="84"/>
      <c r="D782" s="84"/>
      <c r="E782" s="392"/>
      <c r="F782" s="84"/>
      <c r="G782" s="85"/>
      <c r="H782" s="86"/>
      <c r="I782" s="85"/>
      <c r="J782" s="87"/>
    </row>
    <row r="783" spans="3:10" ht="18">
      <c r="C783" s="84"/>
      <c r="D783" s="84"/>
      <c r="E783" s="392"/>
      <c r="F783" s="84"/>
      <c r="G783" s="85"/>
      <c r="H783" s="86"/>
      <c r="I783" s="85"/>
      <c r="J783" s="87"/>
    </row>
    <row r="784" spans="3:10" ht="18">
      <c r="C784" s="84"/>
      <c r="D784" s="84"/>
      <c r="E784" s="392"/>
      <c r="F784" s="84"/>
      <c r="G784" s="85"/>
      <c r="H784" s="86"/>
      <c r="I784" s="85"/>
      <c r="J784" s="87"/>
    </row>
    <row r="785" spans="3:10" ht="18">
      <c r="C785" s="84"/>
      <c r="D785" s="84"/>
      <c r="E785" s="392"/>
      <c r="F785" s="84"/>
      <c r="G785" s="85"/>
      <c r="H785" s="86"/>
      <c r="I785" s="85"/>
      <c r="J785" s="87"/>
    </row>
    <row r="786" spans="3:10" ht="18">
      <c r="C786" s="84"/>
      <c r="D786" s="84"/>
      <c r="E786" s="392"/>
      <c r="F786" s="84"/>
      <c r="G786" s="85"/>
      <c r="H786" s="86"/>
      <c r="I786" s="85"/>
      <c r="J786" s="87"/>
    </row>
    <row r="787" spans="3:10" ht="18">
      <c r="C787" s="84"/>
      <c r="D787" s="84"/>
      <c r="E787" s="392"/>
      <c r="F787" s="84"/>
      <c r="G787" s="85"/>
      <c r="H787" s="86"/>
      <c r="I787" s="85"/>
      <c r="J787" s="87"/>
    </row>
    <row r="788" spans="3:10" ht="18">
      <c r="C788" s="84"/>
      <c r="D788" s="84"/>
      <c r="E788" s="392"/>
      <c r="F788" s="84"/>
      <c r="G788" s="85"/>
      <c r="H788" s="86"/>
      <c r="I788" s="85"/>
      <c r="J788" s="87"/>
    </row>
    <row r="789" spans="3:10" ht="18">
      <c r="C789" s="84"/>
      <c r="D789" s="84"/>
      <c r="E789" s="392"/>
      <c r="F789" s="84"/>
      <c r="G789" s="85"/>
      <c r="H789" s="86"/>
      <c r="I789" s="85"/>
      <c r="J789" s="87"/>
    </row>
    <row r="790" spans="3:10" ht="18">
      <c r="C790" s="84"/>
      <c r="D790" s="84"/>
      <c r="E790" s="392"/>
      <c r="F790" s="84"/>
      <c r="G790" s="85"/>
      <c r="H790" s="86"/>
      <c r="I790" s="85"/>
      <c r="J790" s="87"/>
    </row>
    <row r="791" spans="3:10" ht="18">
      <c r="C791" s="84"/>
      <c r="D791" s="84"/>
      <c r="E791" s="392"/>
      <c r="F791" s="84"/>
      <c r="G791" s="85"/>
      <c r="H791" s="86"/>
      <c r="I791" s="85"/>
      <c r="J791" s="87"/>
    </row>
    <row r="792" spans="3:10" ht="18">
      <c r="C792" s="84"/>
      <c r="D792" s="84"/>
      <c r="E792" s="392"/>
      <c r="F792" s="84"/>
      <c r="G792" s="85"/>
      <c r="H792" s="86"/>
      <c r="I792" s="85"/>
      <c r="J792" s="87"/>
    </row>
    <row r="793" spans="3:10" ht="18">
      <c r="C793" s="84"/>
      <c r="D793" s="84"/>
      <c r="E793" s="392"/>
      <c r="F793" s="84"/>
      <c r="G793" s="85"/>
      <c r="H793" s="86"/>
      <c r="I793" s="85"/>
      <c r="J793" s="87"/>
    </row>
    <row r="794" spans="3:10" ht="18">
      <c r="C794" s="84"/>
      <c r="D794" s="84"/>
      <c r="E794" s="392"/>
      <c r="F794" s="84"/>
      <c r="G794" s="85"/>
      <c r="H794" s="86"/>
      <c r="I794" s="85"/>
      <c r="J794" s="87"/>
    </row>
    <row r="795" spans="3:10" ht="18">
      <c r="C795" s="84"/>
      <c r="D795" s="84"/>
      <c r="E795" s="392"/>
      <c r="F795" s="84"/>
      <c r="G795" s="85"/>
      <c r="H795" s="86"/>
      <c r="I795" s="85"/>
      <c r="J795" s="87"/>
    </row>
    <row r="796" spans="3:10" ht="18">
      <c r="C796" s="84"/>
      <c r="D796" s="84"/>
      <c r="E796" s="392"/>
      <c r="F796" s="84"/>
      <c r="G796" s="85"/>
      <c r="H796" s="86"/>
      <c r="I796" s="85"/>
      <c r="J796" s="87"/>
    </row>
    <row r="797" spans="3:10" ht="18">
      <c r="C797" s="84"/>
      <c r="D797" s="84"/>
      <c r="E797" s="392"/>
      <c r="F797" s="84"/>
      <c r="G797" s="85"/>
      <c r="H797" s="86"/>
      <c r="I797" s="85"/>
      <c r="J797" s="87"/>
    </row>
    <row r="798" spans="3:10" ht="18">
      <c r="C798" s="84"/>
      <c r="D798" s="84"/>
      <c r="E798" s="392"/>
      <c r="F798" s="84"/>
      <c r="G798" s="85"/>
      <c r="H798" s="86"/>
      <c r="I798" s="85"/>
      <c r="J798" s="87"/>
    </row>
    <row r="799" spans="3:10" ht="18">
      <c r="C799" s="84"/>
      <c r="D799" s="84"/>
      <c r="E799" s="392"/>
      <c r="F799" s="84"/>
      <c r="G799" s="85"/>
      <c r="H799" s="86"/>
      <c r="I799" s="85"/>
      <c r="J799" s="87"/>
    </row>
    <row r="800" spans="3:10" ht="18">
      <c r="C800" s="84"/>
      <c r="D800" s="84"/>
      <c r="E800" s="392"/>
      <c r="F800" s="84"/>
      <c r="G800" s="85"/>
      <c r="H800" s="86"/>
      <c r="I800" s="85"/>
      <c r="J800" s="87"/>
    </row>
    <row r="801" spans="3:10" ht="18">
      <c r="C801" s="84"/>
      <c r="D801" s="84"/>
      <c r="E801" s="392"/>
      <c r="F801" s="84"/>
      <c r="G801" s="85"/>
      <c r="H801" s="86"/>
      <c r="I801" s="85"/>
      <c r="J801" s="87"/>
    </row>
    <row r="802" spans="1:11" ht="21.75" customHeight="1">
      <c r="A802" s="431" t="s">
        <v>0</v>
      </c>
      <c r="B802" s="431"/>
      <c r="C802" s="431"/>
      <c r="D802" s="431"/>
      <c r="E802" s="433" t="s">
        <v>58</v>
      </c>
      <c r="F802" s="433"/>
      <c r="G802" s="433"/>
      <c r="H802" s="433"/>
      <c r="I802" s="433"/>
      <c r="J802" s="433"/>
      <c r="K802" s="433"/>
    </row>
    <row r="803" spans="1:11" ht="21.75" customHeight="1">
      <c r="A803" s="434" t="s">
        <v>1</v>
      </c>
      <c r="B803" s="434"/>
      <c r="C803" s="434"/>
      <c r="D803" s="99"/>
      <c r="E803" s="413" t="s">
        <v>2</v>
      </c>
      <c r="F803" s="413"/>
      <c r="G803" s="413"/>
      <c r="H803" s="413"/>
      <c r="I803" s="413"/>
      <c r="J803" s="413"/>
      <c r="K803" s="413"/>
    </row>
    <row r="804" spans="1:11" ht="21.75" customHeight="1">
      <c r="A804" s="1"/>
      <c r="B804" s="265"/>
      <c r="C804" s="3"/>
      <c r="D804" s="3"/>
      <c r="E804" s="4"/>
      <c r="F804" s="3"/>
      <c r="G804" s="5"/>
      <c r="H804" s="5"/>
      <c r="I804" s="6"/>
      <c r="J804" s="7"/>
      <c r="K804" s="3"/>
    </row>
    <row r="805" spans="1:11" ht="21.75" customHeight="1">
      <c r="A805" s="8" t="s">
        <v>3</v>
      </c>
      <c r="B805" s="9" t="s">
        <v>4</v>
      </c>
      <c r="C805" s="10"/>
      <c r="D805" s="147"/>
      <c r="E805" s="12"/>
      <c r="F805" s="13" t="s">
        <v>5</v>
      </c>
      <c r="G805" s="14"/>
      <c r="H805" s="14"/>
      <c r="I805" s="15" t="s">
        <v>6</v>
      </c>
      <c r="J805" s="16" t="s">
        <v>7</v>
      </c>
      <c r="K805" s="17" t="s">
        <v>8</v>
      </c>
    </row>
    <row r="806" spans="1:11" ht="21.75" customHeight="1">
      <c r="A806" s="18" t="s">
        <v>9</v>
      </c>
      <c r="B806" s="19" t="s">
        <v>9</v>
      </c>
      <c r="C806" s="100" t="s">
        <v>10</v>
      </c>
      <c r="D806" s="148"/>
      <c r="E806" s="20" t="s">
        <v>11</v>
      </c>
      <c r="F806" s="20" t="s">
        <v>12</v>
      </c>
      <c r="G806" s="21" t="s">
        <v>13</v>
      </c>
      <c r="H806" s="21" t="s">
        <v>7</v>
      </c>
      <c r="I806" s="22" t="s">
        <v>14</v>
      </c>
      <c r="J806" s="23" t="s">
        <v>15</v>
      </c>
      <c r="K806" s="21" t="s">
        <v>16</v>
      </c>
    </row>
    <row r="807" spans="1:11" ht="21.75" customHeight="1">
      <c r="A807" s="24"/>
      <c r="B807" s="25" t="s">
        <v>17</v>
      </c>
      <c r="C807" s="26"/>
      <c r="D807" s="149"/>
      <c r="E807" s="28"/>
      <c r="F807" s="28" t="s">
        <v>18</v>
      </c>
      <c r="G807" s="29" t="s">
        <v>19</v>
      </c>
      <c r="H807" s="29"/>
      <c r="I807" s="30"/>
      <c r="J807" s="30" t="s">
        <v>20</v>
      </c>
      <c r="K807" s="31"/>
    </row>
    <row r="808" spans="1:11" ht="21.75" customHeight="1">
      <c r="A808" s="32">
        <v>1</v>
      </c>
      <c r="B808" s="141">
        <v>1</v>
      </c>
      <c r="C808" s="103" t="s">
        <v>50</v>
      </c>
      <c r="D808" s="123" t="s">
        <v>81</v>
      </c>
      <c r="E808" s="34" t="s">
        <v>83</v>
      </c>
      <c r="F808" s="117">
        <v>8.047619047619047</v>
      </c>
      <c r="G808" s="35" t="s">
        <v>24</v>
      </c>
      <c r="H808" s="117">
        <v>8.047619047619047</v>
      </c>
      <c r="I808" s="37">
        <v>200000</v>
      </c>
      <c r="J808" s="37">
        <f aca="true" t="shared" si="25" ref="J808:J833">I808*4</f>
        <v>800000</v>
      </c>
      <c r="K808" s="142"/>
    </row>
    <row r="809" spans="1:11" ht="21.75" customHeight="1">
      <c r="A809" s="67">
        <v>2</v>
      </c>
      <c r="B809" s="143">
        <v>2</v>
      </c>
      <c r="C809" s="110" t="s">
        <v>103</v>
      </c>
      <c r="D809" s="138" t="s">
        <v>82</v>
      </c>
      <c r="E809" s="49" t="s">
        <v>83</v>
      </c>
      <c r="F809" s="121">
        <v>7.857142857142857</v>
      </c>
      <c r="G809" s="50" t="s">
        <v>24</v>
      </c>
      <c r="H809" s="121">
        <v>7.857142857142857</v>
      </c>
      <c r="I809" s="52">
        <v>150000</v>
      </c>
      <c r="J809" s="52">
        <f t="shared" si="25"/>
        <v>600000</v>
      </c>
      <c r="K809" s="144"/>
    </row>
    <row r="810" spans="1:11" ht="21.75" customHeight="1">
      <c r="A810" s="32">
        <v>3</v>
      </c>
      <c r="B810" s="156">
        <v>1</v>
      </c>
      <c r="C810" s="111" t="s">
        <v>78</v>
      </c>
      <c r="D810" s="123" t="s">
        <v>84</v>
      </c>
      <c r="E810" s="34" t="s">
        <v>86</v>
      </c>
      <c r="F810" s="150">
        <v>8.047619047619047</v>
      </c>
      <c r="G810" s="35" t="s">
        <v>24</v>
      </c>
      <c r="H810" s="151">
        <v>8.047619047619047</v>
      </c>
      <c r="I810" s="58">
        <v>200000</v>
      </c>
      <c r="J810" s="37">
        <f t="shared" si="25"/>
        <v>800000</v>
      </c>
      <c r="K810" s="142"/>
    </row>
    <row r="811" spans="1:11" ht="21.75" customHeight="1">
      <c r="A811" s="118">
        <v>4</v>
      </c>
      <c r="B811" s="157">
        <v>2</v>
      </c>
      <c r="C811" s="107" t="s">
        <v>75</v>
      </c>
      <c r="D811" s="105" t="s">
        <v>92</v>
      </c>
      <c r="E811" s="62" t="s">
        <v>86</v>
      </c>
      <c r="F811" s="152">
        <v>7.904761904761905</v>
      </c>
      <c r="G811" s="120" t="s">
        <v>24</v>
      </c>
      <c r="H811" s="153">
        <v>7.904761904761905</v>
      </c>
      <c r="I811" s="45">
        <v>150000</v>
      </c>
      <c r="J811" s="64">
        <f t="shared" si="25"/>
        <v>600000</v>
      </c>
      <c r="K811" s="146"/>
    </row>
    <row r="812" spans="1:11" ht="21.75" customHeight="1">
      <c r="A812" s="67">
        <v>5</v>
      </c>
      <c r="B812" s="158">
        <v>3</v>
      </c>
      <c r="C812" s="112" t="s">
        <v>104</v>
      </c>
      <c r="D812" s="138" t="s">
        <v>85</v>
      </c>
      <c r="E812" s="49" t="s">
        <v>86</v>
      </c>
      <c r="F812" s="154">
        <v>7.619047619047619</v>
      </c>
      <c r="G812" s="50" t="s">
        <v>24</v>
      </c>
      <c r="H812" s="155">
        <v>7.619047619047619</v>
      </c>
      <c r="I812" s="45">
        <v>150000</v>
      </c>
      <c r="J812" s="52">
        <f t="shared" si="25"/>
        <v>600000</v>
      </c>
      <c r="K812" s="144"/>
    </row>
    <row r="813" spans="1:11" ht="21.75" customHeight="1">
      <c r="A813" s="32">
        <v>6</v>
      </c>
      <c r="B813" s="141">
        <v>1</v>
      </c>
      <c r="C813" s="103" t="s">
        <v>105</v>
      </c>
      <c r="D813" s="123" t="s">
        <v>93</v>
      </c>
      <c r="E813" s="34" t="s">
        <v>87</v>
      </c>
      <c r="F813" s="117">
        <v>8.666666666666666</v>
      </c>
      <c r="G813" s="35" t="s">
        <v>24</v>
      </c>
      <c r="H813" s="117">
        <v>8.666666666666666</v>
      </c>
      <c r="I813" s="37">
        <v>200000</v>
      </c>
      <c r="J813" s="37">
        <f t="shared" si="25"/>
        <v>800000</v>
      </c>
      <c r="K813" s="142"/>
    </row>
    <row r="814" spans="1:11" ht="21.75" customHeight="1">
      <c r="A814" s="118">
        <v>7</v>
      </c>
      <c r="B814" s="145">
        <v>2</v>
      </c>
      <c r="C814" s="107" t="s">
        <v>106</v>
      </c>
      <c r="D814" s="105" t="s">
        <v>62</v>
      </c>
      <c r="E814" s="62" t="s">
        <v>87</v>
      </c>
      <c r="F814" s="119">
        <v>7.761904761904762</v>
      </c>
      <c r="G814" s="120" t="s">
        <v>24</v>
      </c>
      <c r="H814" s="119">
        <v>7.761904761904762</v>
      </c>
      <c r="I814" s="64">
        <v>150000</v>
      </c>
      <c r="J814" s="64">
        <f t="shared" si="25"/>
        <v>600000</v>
      </c>
      <c r="K814" s="146"/>
    </row>
    <row r="815" spans="1:11" ht="21.75" customHeight="1">
      <c r="A815" s="118">
        <v>8</v>
      </c>
      <c r="B815" s="145">
        <v>3</v>
      </c>
      <c r="C815" s="107" t="s">
        <v>107</v>
      </c>
      <c r="D815" s="105" t="s">
        <v>43</v>
      </c>
      <c r="E815" s="62" t="s">
        <v>87</v>
      </c>
      <c r="F815" s="119">
        <v>7.666666666666667</v>
      </c>
      <c r="G815" s="120" t="s">
        <v>24</v>
      </c>
      <c r="H815" s="119">
        <v>7.666666666666667</v>
      </c>
      <c r="I815" s="64">
        <v>150000</v>
      </c>
      <c r="J815" s="64">
        <f t="shared" si="25"/>
        <v>600000</v>
      </c>
      <c r="K815" s="146"/>
    </row>
    <row r="816" spans="1:11" ht="21.75" customHeight="1">
      <c r="A816" s="67">
        <v>9</v>
      </c>
      <c r="B816" s="143">
        <v>4</v>
      </c>
      <c r="C816" s="110" t="s">
        <v>36</v>
      </c>
      <c r="D816" s="138" t="s">
        <v>94</v>
      </c>
      <c r="E816" s="49" t="s">
        <v>87</v>
      </c>
      <c r="F816" s="121">
        <v>7.619047619047619</v>
      </c>
      <c r="G816" s="50" t="s">
        <v>24</v>
      </c>
      <c r="H816" s="121">
        <v>7.619047619047619</v>
      </c>
      <c r="I816" s="52">
        <v>150000</v>
      </c>
      <c r="J816" s="52">
        <f t="shared" si="25"/>
        <v>600000</v>
      </c>
      <c r="K816" s="144"/>
    </row>
    <row r="817" spans="1:11" ht="21.75" customHeight="1">
      <c r="A817" s="32">
        <v>10</v>
      </c>
      <c r="B817" s="156">
        <v>1</v>
      </c>
      <c r="C817" s="111" t="s">
        <v>108</v>
      </c>
      <c r="D817" s="115" t="s">
        <v>45</v>
      </c>
      <c r="E817" s="34" t="s">
        <v>88</v>
      </c>
      <c r="F817" s="150">
        <v>9.071428571428571</v>
      </c>
      <c r="G817" s="35" t="s">
        <v>24</v>
      </c>
      <c r="H817" s="151">
        <v>9.071428571428571</v>
      </c>
      <c r="I817" s="37">
        <v>250000</v>
      </c>
      <c r="J817" s="37">
        <f t="shared" si="25"/>
        <v>1000000</v>
      </c>
      <c r="K817" s="142"/>
    </row>
    <row r="818" spans="1:11" ht="21.75" customHeight="1">
      <c r="A818" s="118">
        <v>11</v>
      </c>
      <c r="B818" s="157">
        <v>2</v>
      </c>
      <c r="C818" s="107" t="s">
        <v>75</v>
      </c>
      <c r="D818" s="115" t="s">
        <v>95</v>
      </c>
      <c r="E818" s="62" t="s">
        <v>88</v>
      </c>
      <c r="F818" s="152">
        <v>8.428571428571429</v>
      </c>
      <c r="G818" s="120" t="s">
        <v>24</v>
      </c>
      <c r="H818" s="153">
        <v>8.428571428571429</v>
      </c>
      <c r="I818" s="64">
        <v>200000</v>
      </c>
      <c r="J818" s="64">
        <f t="shared" si="25"/>
        <v>800000</v>
      </c>
      <c r="K818" s="146"/>
    </row>
    <row r="819" spans="1:11" ht="21.75" customHeight="1">
      <c r="A819" s="118">
        <v>12</v>
      </c>
      <c r="B819" s="157">
        <v>3</v>
      </c>
      <c r="C819" s="107" t="s">
        <v>109</v>
      </c>
      <c r="D819" s="115" t="s">
        <v>96</v>
      </c>
      <c r="E819" s="62" t="s">
        <v>88</v>
      </c>
      <c r="F819" s="152">
        <v>8.285714285714286</v>
      </c>
      <c r="G819" s="120" t="s">
        <v>24</v>
      </c>
      <c r="H819" s="153">
        <v>8.285714285714286</v>
      </c>
      <c r="I819" s="64">
        <v>200000</v>
      </c>
      <c r="J819" s="64">
        <f t="shared" si="25"/>
        <v>800000</v>
      </c>
      <c r="K819" s="146"/>
    </row>
    <row r="820" spans="1:11" ht="21.75" customHeight="1">
      <c r="A820" s="118">
        <v>13</v>
      </c>
      <c r="B820" s="157">
        <v>4</v>
      </c>
      <c r="C820" s="107" t="s">
        <v>75</v>
      </c>
      <c r="D820" s="115" t="s">
        <v>95</v>
      </c>
      <c r="E820" s="62" t="s">
        <v>88</v>
      </c>
      <c r="F820" s="152">
        <v>8.071428571428571</v>
      </c>
      <c r="G820" s="120" t="s">
        <v>24</v>
      </c>
      <c r="H820" s="153">
        <v>8.071428571428571</v>
      </c>
      <c r="I820" s="64">
        <v>200000</v>
      </c>
      <c r="J820" s="64">
        <f t="shared" si="25"/>
        <v>800000</v>
      </c>
      <c r="K820" s="146"/>
    </row>
    <row r="821" spans="1:11" ht="21.75" customHeight="1">
      <c r="A821" s="118">
        <v>14</v>
      </c>
      <c r="B821" s="157">
        <v>5</v>
      </c>
      <c r="C821" s="107" t="s">
        <v>50</v>
      </c>
      <c r="D821" s="115" t="s">
        <v>97</v>
      </c>
      <c r="E821" s="62" t="s">
        <v>88</v>
      </c>
      <c r="F821" s="152">
        <v>8.071428571428571</v>
      </c>
      <c r="G821" s="120" t="s">
        <v>24</v>
      </c>
      <c r="H821" s="153">
        <v>8.071428571428571</v>
      </c>
      <c r="I821" s="64">
        <v>200000</v>
      </c>
      <c r="J821" s="64">
        <f t="shared" si="25"/>
        <v>800000</v>
      </c>
      <c r="K821" s="146"/>
    </row>
    <row r="822" spans="1:11" ht="21.75" customHeight="1">
      <c r="A822" s="118">
        <v>15</v>
      </c>
      <c r="B822" s="157">
        <v>6</v>
      </c>
      <c r="C822" s="107" t="s">
        <v>50</v>
      </c>
      <c r="D822" s="115" t="s">
        <v>49</v>
      </c>
      <c r="E822" s="62" t="s">
        <v>88</v>
      </c>
      <c r="F822" s="152">
        <v>8.071428571428571</v>
      </c>
      <c r="G822" s="120" t="s">
        <v>24</v>
      </c>
      <c r="H822" s="153">
        <v>8.071428571428571</v>
      </c>
      <c r="I822" s="64">
        <v>200000</v>
      </c>
      <c r="J822" s="64">
        <f t="shared" si="25"/>
        <v>800000</v>
      </c>
      <c r="K822" s="146"/>
    </row>
    <row r="823" spans="1:11" ht="21.75" customHeight="1">
      <c r="A823" s="118">
        <v>16</v>
      </c>
      <c r="B823" s="157">
        <v>7</v>
      </c>
      <c r="C823" s="107" t="s">
        <v>110</v>
      </c>
      <c r="D823" s="115" t="s">
        <v>98</v>
      </c>
      <c r="E823" s="62" t="s">
        <v>88</v>
      </c>
      <c r="F823" s="152">
        <v>8.071428571428571</v>
      </c>
      <c r="G823" s="120" t="s">
        <v>24</v>
      </c>
      <c r="H823" s="153">
        <v>8.071428571428571</v>
      </c>
      <c r="I823" s="64">
        <v>200000</v>
      </c>
      <c r="J823" s="64">
        <f t="shared" si="25"/>
        <v>800000</v>
      </c>
      <c r="K823" s="146"/>
    </row>
    <row r="824" spans="1:11" ht="21.75" customHeight="1">
      <c r="A824" s="118">
        <v>17</v>
      </c>
      <c r="B824" s="157">
        <v>8</v>
      </c>
      <c r="C824" s="107" t="s">
        <v>50</v>
      </c>
      <c r="D824" s="115" t="s">
        <v>99</v>
      </c>
      <c r="E824" s="62" t="s">
        <v>88</v>
      </c>
      <c r="F824" s="152">
        <v>8</v>
      </c>
      <c r="G824" s="120" t="s">
        <v>24</v>
      </c>
      <c r="H824" s="153">
        <v>8</v>
      </c>
      <c r="I824" s="64">
        <v>200000</v>
      </c>
      <c r="J824" s="64">
        <f t="shared" si="25"/>
        <v>800000</v>
      </c>
      <c r="K824" s="146"/>
    </row>
    <row r="825" spans="1:11" ht="21.75" customHeight="1">
      <c r="A825" s="118">
        <v>18</v>
      </c>
      <c r="B825" s="157">
        <v>9</v>
      </c>
      <c r="C825" s="107" t="s">
        <v>40</v>
      </c>
      <c r="D825" s="115" t="s">
        <v>100</v>
      </c>
      <c r="E825" s="62" t="s">
        <v>88</v>
      </c>
      <c r="F825" s="152">
        <v>8</v>
      </c>
      <c r="G825" s="120" t="s">
        <v>24</v>
      </c>
      <c r="H825" s="153">
        <v>8</v>
      </c>
      <c r="I825" s="64">
        <v>200000</v>
      </c>
      <c r="J825" s="64">
        <f t="shared" si="25"/>
        <v>800000</v>
      </c>
      <c r="K825" s="146"/>
    </row>
    <row r="826" spans="1:11" ht="21.75" customHeight="1">
      <c r="A826" s="118">
        <v>19</v>
      </c>
      <c r="B826" s="157">
        <v>10</v>
      </c>
      <c r="C826" s="107" t="s">
        <v>89</v>
      </c>
      <c r="D826" s="115" t="s">
        <v>98</v>
      </c>
      <c r="E826" s="62" t="s">
        <v>88</v>
      </c>
      <c r="F826" s="152">
        <v>7.928571428571429</v>
      </c>
      <c r="G826" s="120" t="s">
        <v>24</v>
      </c>
      <c r="H826" s="153">
        <v>7.928571428571429</v>
      </c>
      <c r="I826" s="64">
        <v>150000</v>
      </c>
      <c r="J826" s="64">
        <f t="shared" si="25"/>
        <v>600000</v>
      </c>
      <c r="K826" s="146"/>
    </row>
    <row r="827" spans="1:11" ht="21.75" customHeight="1">
      <c r="A827" s="118">
        <v>20</v>
      </c>
      <c r="B827" s="157">
        <v>11</v>
      </c>
      <c r="C827" s="107" t="s">
        <v>111</v>
      </c>
      <c r="D827" s="115" t="s">
        <v>115</v>
      </c>
      <c r="E827" s="62" t="s">
        <v>88</v>
      </c>
      <c r="F827" s="152">
        <v>7.928571428571429</v>
      </c>
      <c r="G827" s="120" t="s">
        <v>24</v>
      </c>
      <c r="H827" s="153">
        <v>7.928571428571429</v>
      </c>
      <c r="I827" s="64">
        <v>150000</v>
      </c>
      <c r="J827" s="64">
        <f t="shared" si="25"/>
        <v>600000</v>
      </c>
      <c r="K827" s="146"/>
    </row>
    <row r="828" spans="1:11" ht="21.75" customHeight="1">
      <c r="A828" s="118">
        <v>21</v>
      </c>
      <c r="B828" s="157">
        <v>12</v>
      </c>
      <c r="C828" s="107" t="s">
        <v>50</v>
      </c>
      <c r="D828" s="115" t="s">
        <v>101</v>
      </c>
      <c r="E828" s="62" t="s">
        <v>88</v>
      </c>
      <c r="F828" s="152">
        <v>7.714285714285714</v>
      </c>
      <c r="G828" s="120" t="s">
        <v>24</v>
      </c>
      <c r="H828" s="153">
        <v>7.714285714285714</v>
      </c>
      <c r="I828" s="64">
        <v>150000</v>
      </c>
      <c r="J828" s="64">
        <f t="shared" si="25"/>
        <v>600000</v>
      </c>
      <c r="K828" s="146"/>
    </row>
    <row r="829" spans="1:11" ht="21.75" customHeight="1">
      <c r="A829" s="118">
        <v>22</v>
      </c>
      <c r="B829" s="157">
        <v>13</v>
      </c>
      <c r="C829" s="107" t="s">
        <v>112</v>
      </c>
      <c r="D829" s="115" t="s">
        <v>102</v>
      </c>
      <c r="E829" s="62" t="s">
        <v>88</v>
      </c>
      <c r="F829" s="152">
        <v>7.714285714285714</v>
      </c>
      <c r="G829" s="120" t="s">
        <v>24</v>
      </c>
      <c r="H829" s="153">
        <v>7.714285714285714</v>
      </c>
      <c r="I829" s="64">
        <v>150000</v>
      </c>
      <c r="J829" s="64">
        <f t="shared" si="25"/>
        <v>600000</v>
      </c>
      <c r="K829" s="146"/>
    </row>
    <row r="830" spans="1:11" ht="21.75" customHeight="1">
      <c r="A830" s="118">
        <v>23</v>
      </c>
      <c r="B830" s="157">
        <v>14</v>
      </c>
      <c r="C830" s="107" t="s">
        <v>113</v>
      </c>
      <c r="D830" s="115" t="s">
        <v>81</v>
      </c>
      <c r="E830" s="62" t="s">
        <v>88</v>
      </c>
      <c r="F830" s="152">
        <v>7.714285714285714</v>
      </c>
      <c r="G830" s="120" t="s">
        <v>24</v>
      </c>
      <c r="H830" s="153">
        <v>7.714285714285714</v>
      </c>
      <c r="I830" s="64">
        <v>150000</v>
      </c>
      <c r="J830" s="64">
        <f t="shared" si="25"/>
        <v>600000</v>
      </c>
      <c r="K830" s="146"/>
    </row>
    <row r="831" spans="1:11" ht="21.75" customHeight="1">
      <c r="A831" s="118">
        <v>24</v>
      </c>
      <c r="B831" s="157">
        <v>15</v>
      </c>
      <c r="C831" s="107" t="s">
        <v>114</v>
      </c>
      <c r="D831" s="115" t="s">
        <v>41</v>
      </c>
      <c r="E831" s="62" t="s">
        <v>88</v>
      </c>
      <c r="F831" s="152">
        <v>7.714285714285714</v>
      </c>
      <c r="G831" s="120" t="s">
        <v>24</v>
      </c>
      <c r="H831" s="153">
        <v>7.714285714285714</v>
      </c>
      <c r="I831" s="64">
        <v>150000</v>
      </c>
      <c r="J831" s="64">
        <f t="shared" si="25"/>
        <v>600000</v>
      </c>
      <c r="K831" s="146"/>
    </row>
    <row r="832" spans="1:11" ht="21.75" customHeight="1">
      <c r="A832" s="67">
        <v>25</v>
      </c>
      <c r="B832" s="158">
        <v>16</v>
      </c>
      <c r="C832" s="112" t="s">
        <v>116</v>
      </c>
      <c r="D832" s="101" t="s">
        <v>26</v>
      </c>
      <c r="E832" s="49" t="s">
        <v>88</v>
      </c>
      <c r="F832" s="154">
        <v>7.642857142857143</v>
      </c>
      <c r="G832" s="50" t="s">
        <v>24</v>
      </c>
      <c r="H832" s="155">
        <v>7.642857142857143</v>
      </c>
      <c r="I832" s="52">
        <v>150000</v>
      </c>
      <c r="J832" s="52">
        <f t="shared" si="25"/>
        <v>600000</v>
      </c>
      <c r="K832" s="144"/>
    </row>
    <row r="833" spans="1:11" ht="21.75" customHeight="1">
      <c r="A833" s="128">
        <v>26</v>
      </c>
      <c r="B833" s="129">
        <v>1</v>
      </c>
      <c r="C833" s="113" t="s">
        <v>117</v>
      </c>
      <c r="D833" s="139" t="s">
        <v>43</v>
      </c>
      <c r="E833" s="129" t="s">
        <v>90</v>
      </c>
      <c r="F833" s="130">
        <v>8.142857142857142</v>
      </c>
      <c r="G833" s="93" t="s">
        <v>24</v>
      </c>
      <c r="H833" s="94">
        <f>F833</f>
        <v>8.142857142857142</v>
      </c>
      <c r="I833" s="95">
        <v>200000</v>
      </c>
      <c r="J833" s="95">
        <f t="shared" si="25"/>
        <v>800000</v>
      </c>
      <c r="K833" s="97"/>
    </row>
    <row r="834" spans="1:11" ht="21.75" customHeight="1">
      <c r="A834" s="24"/>
      <c r="B834" s="25"/>
      <c r="C834" s="70" t="s">
        <v>91</v>
      </c>
      <c r="D834" s="71"/>
      <c r="E834" s="69"/>
      <c r="F834" s="29"/>
      <c r="G834" s="29"/>
      <c r="H834" s="29"/>
      <c r="I834" s="72"/>
      <c r="J834" s="68">
        <f>SUM(J808:J833)</f>
        <v>18400000</v>
      </c>
      <c r="K834" s="73"/>
    </row>
    <row r="835" spans="3:10" ht="21.75" customHeight="1">
      <c r="C835" s="84"/>
      <c r="D835" s="84"/>
      <c r="E835" s="392"/>
      <c r="F835" s="84"/>
      <c r="G835" s="85"/>
      <c r="H835" s="86"/>
      <c r="I835" s="85"/>
      <c r="J835" s="87"/>
    </row>
    <row r="836" spans="3:11" ht="21.75" customHeight="1">
      <c r="C836" s="78" t="s">
        <v>52</v>
      </c>
      <c r="D836" s="78"/>
      <c r="E836" s="390"/>
      <c r="F836" s="78"/>
      <c r="G836" s="78" t="s">
        <v>56</v>
      </c>
      <c r="H836" s="79"/>
      <c r="I836" s="78"/>
      <c r="J836" s="80" t="s">
        <v>57</v>
      </c>
      <c r="K836" s="77"/>
    </row>
    <row r="837" spans="3:11" ht="21.75" customHeight="1">
      <c r="C837" s="81"/>
      <c r="D837" s="81"/>
      <c r="E837" s="392"/>
      <c r="F837" s="81"/>
      <c r="G837" s="81"/>
      <c r="H837" s="82"/>
      <c r="I837" s="83"/>
      <c r="J837" s="83"/>
      <c r="K837" s="77"/>
    </row>
    <row r="838" spans="3:11" ht="21.75" customHeight="1">
      <c r="C838" s="81"/>
      <c r="D838" s="81"/>
      <c r="E838" s="392"/>
      <c r="F838" s="81"/>
      <c r="G838" s="81"/>
      <c r="H838" s="82"/>
      <c r="I838" s="83"/>
      <c r="J838" s="83"/>
      <c r="K838" s="77"/>
    </row>
    <row r="839" spans="3:11" ht="21.75" customHeight="1">
      <c r="C839" s="81"/>
      <c r="D839" s="81"/>
      <c r="E839" s="392"/>
      <c r="F839" s="81"/>
      <c r="G839" s="81"/>
      <c r="H839" s="82"/>
      <c r="I839" s="83"/>
      <c r="J839" s="83"/>
      <c r="K839" s="77"/>
    </row>
    <row r="840" spans="3:10" ht="21.75" customHeight="1">
      <c r="C840" s="84"/>
      <c r="D840" s="84"/>
      <c r="E840" s="392"/>
      <c r="F840" s="84"/>
      <c r="G840" s="85" t="s">
        <v>55</v>
      </c>
      <c r="H840" s="86"/>
      <c r="I840" s="85"/>
      <c r="J840" s="87" t="s">
        <v>118</v>
      </c>
    </row>
    <row r="841" spans="3:10" ht="21.75" customHeight="1">
      <c r="C841" s="84"/>
      <c r="D841" s="84"/>
      <c r="E841" s="392"/>
      <c r="F841" s="84"/>
      <c r="G841" s="85"/>
      <c r="H841" s="86"/>
      <c r="I841" s="85"/>
      <c r="J841" s="87"/>
    </row>
    <row r="842" spans="3:10" ht="18">
      <c r="C842" s="84"/>
      <c r="D842" s="84"/>
      <c r="E842" s="392"/>
      <c r="F842" s="84"/>
      <c r="G842" s="85"/>
      <c r="H842" s="86"/>
      <c r="I842" s="85"/>
      <c r="J842" s="87"/>
    </row>
    <row r="843" spans="3:10" ht="18">
      <c r="C843" s="84"/>
      <c r="D843" s="84"/>
      <c r="E843" s="392"/>
      <c r="F843" s="84"/>
      <c r="G843" s="85"/>
      <c r="H843" s="86"/>
      <c r="I843" s="85"/>
      <c r="J843" s="88"/>
    </row>
    <row r="844" spans="3:10" ht="18">
      <c r="C844" s="84"/>
      <c r="D844" s="84"/>
      <c r="E844" s="392"/>
      <c r="F844" s="84"/>
      <c r="G844" s="85"/>
      <c r="H844" s="86"/>
      <c r="I844" s="85"/>
      <c r="J844" s="88"/>
    </row>
    <row r="845" spans="3:10" ht="18">
      <c r="C845" s="84"/>
      <c r="D845" s="84"/>
      <c r="E845" s="392"/>
      <c r="F845" s="84"/>
      <c r="G845" s="85"/>
      <c r="H845" s="86"/>
      <c r="I845" s="85"/>
      <c r="J845" s="87"/>
    </row>
    <row r="846" spans="3:10" ht="18">
      <c r="C846" s="84"/>
      <c r="D846" s="84"/>
      <c r="E846" s="392"/>
      <c r="F846" s="84"/>
      <c r="G846" s="85"/>
      <c r="H846" s="86"/>
      <c r="I846" s="85"/>
      <c r="J846" s="87"/>
    </row>
    <row r="847" spans="3:10" ht="18">
      <c r="C847" s="84"/>
      <c r="D847" s="84"/>
      <c r="E847" s="392"/>
      <c r="F847" s="84"/>
      <c r="G847" s="85"/>
      <c r="H847" s="86"/>
      <c r="I847" s="85"/>
      <c r="J847" s="87"/>
    </row>
    <row r="867" spans="3:4" ht="15.75">
      <c r="C867" s="74"/>
      <c r="D867" s="74"/>
    </row>
  </sheetData>
  <mergeCells count="19">
    <mergeCell ref="A1:D1"/>
    <mergeCell ref="A2:D2"/>
    <mergeCell ref="A4:K4"/>
    <mergeCell ref="A5:K5"/>
    <mergeCell ref="E802:K802"/>
    <mergeCell ref="A803:C803"/>
    <mergeCell ref="E803:K803"/>
    <mergeCell ref="A802:D802"/>
    <mergeCell ref="E744:K744"/>
    <mergeCell ref="A743:D743"/>
    <mergeCell ref="A394:D394"/>
    <mergeCell ref="A395:D395"/>
    <mergeCell ref="A397:K397"/>
    <mergeCell ref="A744:C744"/>
    <mergeCell ref="A398:K398"/>
    <mergeCell ref="A618:K618"/>
    <mergeCell ref="A619:K619"/>
    <mergeCell ref="E743:K743"/>
    <mergeCell ref="C336:D336"/>
  </mergeCells>
  <conditionalFormatting sqref="F713:F716 F706:F707">
    <cfRule type="cellIs" priority="1" dxfId="0" operator="lessThan" stopIfTrue="1">
      <formula>5</formula>
    </cfRule>
  </conditionalFormatting>
  <printOptions/>
  <pageMargins left="0.32" right="0.3" top="0.2" bottom="0.2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3"/>
  <sheetViews>
    <sheetView workbookViewId="0" topLeftCell="A214">
      <selection activeCell="A10" sqref="A10:J81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3.19921875" style="389" customWidth="1"/>
    <col min="6" max="6" width="8.69921875" style="0" customWidth="1"/>
    <col min="7" max="8" width="7.59765625" style="0" customWidth="1"/>
    <col min="9" max="9" width="12.69921875" style="0" customWidth="1"/>
    <col min="10" max="10" width="14.19921875" style="0" customWidth="1"/>
    <col min="11" max="11" width="20.5" style="0" customWidth="1"/>
    <col min="12" max="12" width="11.3984375" style="0" customWidth="1"/>
    <col min="14" max="14" width="13.59765625" style="0" customWidth="1"/>
  </cols>
  <sheetData>
    <row r="1" spans="1:4" ht="16.5">
      <c r="A1" s="430" t="s">
        <v>255</v>
      </c>
      <c r="B1" s="430"/>
      <c r="C1" s="430"/>
      <c r="D1" s="430"/>
    </row>
    <row r="2" spans="1:4" ht="17.25">
      <c r="A2" s="431" t="s">
        <v>1</v>
      </c>
      <c r="B2" s="431"/>
      <c r="C2" s="431"/>
      <c r="D2" s="431"/>
    </row>
    <row r="3" spans="1:4" ht="16.5">
      <c r="A3" s="334"/>
      <c r="B3" s="334"/>
      <c r="C3" s="334"/>
      <c r="D3" s="334"/>
    </row>
    <row r="4" spans="1:11" ht="17.25">
      <c r="A4" s="433" t="s">
        <v>665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5">
      <c r="A5" s="413" t="s">
        <v>666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4" ht="18" customHeight="1">
      <c r="A10" s="256">
        <v>1</v>
      </c>
      <c r="B10" s="204">
        <v>1</v>
      </c>
      <c r="C10" s="337" t="s">
        <v>262</v>
      </c>
      <c r="D10" s="338" t="s">
        <v>263</v>
      </c>
      <c r="E10" s="204" t="s">
        <v>282</v>
      </c>
      <c r="F10" s="314">
        <v>8.73913043478261</v>
      </c>
      <c r="G10" s="204" t="s">
        <v>24</v>
      </c>
      <c r="H10" s="212">
        <f aca="true" t="shared" si="0" ref="H10:H73">F10</f>
        <v>8.73913043478261</v>
      </c>
      <c r="I10" s="216">
        <v>450000</v>
      </c>
      <c r="J10" s="217">
        <f aca="true" t="shared" si="1" ref="J10:J73">I10*5</f>
        <v>2250000</v>
      </c>
      <c r="K10" s="205"/>
      <c r="N10" s="354"/>
    </row>
    <row r="11" spans="1:14" ht="18" customHeight="1">
      <c r="A11" s="257">
        <v>2</v>
      </c>
      <c r="B11" s="206">
        <v>2</v>
      </c>
      <c r="C11" s="339" t="s">
        <v>273</v>
      </c>
      <c r="D11" s="340" t="s">
        <v>268</v>
      </c>
      <c r="E11" s="206" t="s">
        <v>282</v>
      </c>
      <c r="F11" s="272">
        <v>8.695652173913043</v>
      </c>
      <c r="G11" s="206" t="s">
        <v>24</v>
      </c>
      <c r="H11" s="213">
        <f t="shared" si="0"/>
        <v>8.695652173913043</v>
      </c>
      <c r="I11" s="218">
        <v>450000</v>
      </c>
      <c r="J11" s="219">
        <f t="shared" si="1"/>
        <v>2250000</v>
      </c>
      <c r="K11" s="207"/>
      <c r="N11" s="354"/>
    </row>
    <row r="12" spans="1:14" ht="18" customHeight="1">
      <c r="A12" s="257">
        <v>3</v>
      </c>
      <c r="B12" s="206">
        <v>3</v>
      </c>
      <c r="C12" s="339" t="s">
        <v>280</v>
      </c>
      <c r="D12" s="340" t="s">
        <v>281</v>
      </c>
      <c r="E12" s="206" t="s">
        <v>282</v>
      </c>
      <c r="F12" s="272">
        <v>8.521739130434783</v>
      </c>
      <c r="G12" s="206" t="s">
        <v>24</v>
      </c>
      <c r="H12" s="213">
        <f t="shared" si="0"/>
        <v>8.521739130434783</v>
      </c>
      <c r="I12" s="218">
        <v>450000</v>
      </c>
      <c r="J12" s="219">
        <f t="shared" si="1"/>
        <v>2250000</v>
      </c>
      <c r="K12" s="207"/>
      <c r="N12" s="354"/>
    </row>
    <row r="13" spans="1:14" ht="18" customHeight="1">
      <c r="A13" s="257">
        <v>4</v>
      </c>
      <c r="B13" s="206">
        <v>4</v>
      </c>
      <c r="C13" s="339" t="s">
        <v>278</v>
      </c>
      <c r="D13" s="340" t="s">
        <v>279</v>
      </c>
      <c r="E13" s="206" t="s">
        <v>282</v>
      </c>
      <c r="F13" s="272">
        <v>8.434782608695652</v>
      </c>
      <c r="G13" s="206" t="s">
        <v>24</v>
      </c>
      <c r="H13" s="213">
        <f t="shared" si="0"/>
        <v>8.434782608695652</v>
      </c>
      <c r="I13" s="218">
        <v>450000</v>
      </c>
      <c r="J13" s="219">
        <f t="shared" si="1"/>
        <v>2250000</v>
      </c>
      <c r="K13" s="207"/>
      <c r="N13" s="354"/>
    </row>
    <row r="14" spans="1:14" ht="18" customHeight="1">
      <c r="A14" s="257">
        <v>5</v>
      </c>
      <c r="B14" s="206">
        <v>5</v>
      </c>
      <c r="C14" s="339" t="s">
        <v>388</v>
      </c>
      <c r="D14" s="340" t="s">
        <v>482</v>
      </c>
      <c r="E14" s="206" t="s">
        <v>282</v>
      </c>
      <c r="F14" s="272">
        <v>8.26086956521739</v>
      </c>
      <c r="G14" s="206" t="s">
        <v>24</v>
      </c>
      <c r="H14" s="213">
        <f t="shared" si="0"/>
        <v>8.26086956521739</v>
      </c>
      <c r="I14" s="218">
        <v>450000</v>
      </c>
      <c r="J14" s="219">
        <f t="shared" si="1"/>
        <v>2250000</v>
      </c>
      <c r="K14" s="207"/>
      <c r="N14" s="354"/>
    </row>
    <row r="15" spans="1:14" ht="18" customHeight="1">
      <c r="A15" s="257">
        <v>6</v>
      </c>
      <c r="B15" s="206">
        <v>6</v>
      </c>
      <c r="C15" s="339" t="s">
        <v>289</v>
      </c>
      <c r="D15" s="340" t="s">
        <v>281</v>
      </c>
      <c r="E15" s="206" t="s">
        <v>282</v>
      </c>
      <c r="F15" s="272">
        <v>8.173913043478262</v>
      </c>
      <c r="G15" s="206" t="s">
        <v>24</v>
      </c>
      <c r="H15" s="213">
        <f t="shared" si="0"/>
        <v>8.173913043478262</v>
      </c>
      <c r="I15" s="218">
        <v>450000</v>
      </c>
      <c r="J15" s="219">
        <f t="shared" si="1"/>
        <v>2250000</v>
      </c>
      <c r="K15" s="207"/>
      <c r="N15" s="354"/>
    </row>
    <row r="16" spans="1:14" ht="18" customHeight="1">
      <c r="A16" s="257">
        <v>7</v>
      </c>
      <c r="B16" s="206">
        <v>7</v>
      </c>
      <c r="C16" s="339" t="s">
        <v>299</v>
      </c>
      <c r="D16" s="340" t="s">
        <v>406</v>
      </c>
      <c r="E16" s="206" t="s">
        <v>282</v>
      </c>
      <c r="F16" s="272">
        <v>8.173913043478262</v>
      </c>
      <c r="G16" s="206" t="s">
        <v>24</v>
      </c>
      <c r="H16" s="213">
        <f t="shared" si="0"/>
        <v>8.173913043478262</v>
      </c>
      <c r="I16" s="218">
        <v>450000</v>
      </c>
      <c r="J16" s="219">
        <f t="shared" si="1"/>
        <v>2250000</v>
      </c>
      <c r="K16" s="207"/>
      <c r="N16" s="354"/>
    </row>
    <row r="17" spans="1:11" ht="18" customHeight="1">
      <c r="A17" s="257">
        <v>8</v>
      </c>
      <c r="B17" s="206">
        <v>8</v>
      </c>
      <c r="C17" s="339" t="s">
        <v>455</v>
      </c>
      <c r="D17" s="340" t="s">
        <v>217</v>
      </c>
      <c r="E17" s="206" t="s">
        <v>282</v>
      </c>
      <c r="F17" s="272">
        <v>8.130434782608695</v>
      </c>
      <c r="G17" s="206" t="s">
        <v>24</v>
      </c>
      <c r="H17" s="213">
        <f t="shared" si="0"/>
        <v>8.130434782608695</v>
      </c>
      <c r="I17" s="218">
        <v>450000</v>
      </c>
      <c r="J17" s="219">
        <f t="shared" si="1"/>
        <v>2250000</v>
      </c>
      <c r="K17" s="207"/>
    </row>
    <row r="18" spans="1:14" ht="18" customHeight="1">
      <c r="A18" s="257">
        <v>9</v>
      </c>
      <c r="B18" s="206">
        <v>9</v>
      </c>
      <c r="C18" s="339" t="s">
        <v>269</v>
      </c>
      <c r="D18" s="340" t="s">
        <v>270</v>
      </c>
      <c r="E18" s="206" t="s">
        <v>282</v>
      </c>
      <c r="F18" s="272">
        <v>8.130434782608695</v>
      </c>
      <c r="G18" s="206" t="s">
        <v>24</v>
      </c>
      <c r="H18" s="213">
        <f t="shared" si="0"/>
        <v>8.130434782608695</v>
      </c>
      <c r="I18" s="218">
        <v>450000</v>
      </c>
      <c r="J18" s="219">
        <f t="shared" si="1"/>
        <v>2250000</v>
      </c>
      <c r="K18" s="207"/>
      <c r="N18" s="387"/>
    </row>
    <row r="19" spans="1:11" ht="18" customHeight="1">
      <c r="A19" s="257">
        <v>10</v>
      </c>
      <c r="B19" s="206">
        <v>10</v>
      </c>
      <c r="C19" s="339" t="s">
        <v>479</v>
      </c>
      <c r="D19" s="340" t="s">
        <v>480</v>
      </c>
      <c r="E19" s="206" t="s">
        <v>282</v>
      </c>
      <c r="F19" s="272">
        <v>8.08695652173913</v>
      </c>
      <c r="G19" s="206" t="s">
        <v>24</v>
      </c>
      <c r="H19" s="213">
        <f t="shared" si="0"/>
        <v>8.08695652173913</v>
      </c>
      <c r="I19" s="218">
        <v>450000</v>
      </c>
      <c r="J19" s="219">
        <f t="shared" si="1"/>
        <v>2250000</v>
      </c>
      <c r="K19" s="207"/>
    </row>
    <row r="20" spans="1:11" ht="18" customHeight="1">
      <c r="A20" s="257">
        <v>11</v>
      </c>
      <c r="B20" s="206">
        <v>11</v>
      </c>
      <c r="C20" s="339" t="s">
        <v>275</v>
      </c>
      <c r="D20" s="340" t="s">
        <v>276</v>
      </c>
      <c r="E20" s="206" t="s">
        <v>282</v>
      </c>
      <c r="F20" s="272">
        <v>8.043478260869565</v>
      </c>
      <c r="G20" s="206" t="s">
        <v>24</v>
      </c>
      <c r="H20" s="213">
        <f t="shared" si="0"/>
        <v>8.043478260869565</v>
      </c>
      <c r="I20" s="218">
        <v>450000</v>
      </c>
      <c r="J20" s="219">
        <f t="shared" si="1"/>
        <v>2250000</v>
      </c>
      <c r="K20" s="207"/>
    </row>
    <row r="21" spans="1:11" ht="18" customHeight="1">
      <c r="A21" s="257">
        <v>12</v>
      </c>
      <c r="B21" s="206">
        <v>12</v>
      </c>
      <c r="C21" s="339" t="s">
        <v>265</v>
      </c>
      <c r="D21" s="340" t="s">
        <v>386</v>
      </c>
      <c r="E21" s="206" t="s">
        <v>282</v>
      </c>
      <c r="F21" s="272">
        <v>8</v>
      </c>
      <c r="G21" s="206" t="s">
        <v>24</v>
      </c>
      <c r="H21" s="213">
        <f t="shared" si="0"/>
        <v>8</v>
      </c>
      <c r="I21" s="218">
        <v>450000</v>
      </c>
      <c r="J21" s="219">
        <f t="shared" si="1"/>
        <v>2250000</v>
      </c>
      <c r="K21" s="207"/>
    </row>
    <row r="22" spans="1:11" ht="18" customHeight="1">
      <c r="A22" s="257">
        <v>13</v>
      </c>
      <c r="B22" s="206">
        <v>1</v>
      </c>
      <c r="C22" s="339" t="s">
        <v>283</v>
      </c>
      <c r="D22" s="340" t="s">
        <v>284</v>
      </c>
      <c r="E22" s="206" t="s">
        <v>298</v>
      </c>
      <c r="F22" s="272">
        <v>9</v>
      </c>
      <c r="G22" s="206" t="s">
        <v>24</v>
      </c>
      <c r="H22" s="213">
        <f t="shared" si="0"/>
        <v>9</v>
      </c>
      <c r="I22" s="218">
        <v>500000</v>
      </c>
      <c r="J22" s="219">
        <f t="shared" si="1"/>
        <v>2500000</v>
      </c>
      <c r="K22" s="207"/>
    </row>
    <row r="23" spans="1:11" ht="18" customHeight="1">
      <c r="A23" s="257">
        <v>14</v>
      </c>
      <c r="B23" s="206">
        <v>2</v>
      </c>
      <c r="C23" s="339" t="s">
        <v>288</v>
      </c>
      <c r="D23" s="340" t="s">
        <v>43</v>
      </c>
      <c r="E23" s="206" t="s">
        <v>298</v>
      </c>
      <c r="F23" s="272">
        <v>8.695652173913043</v>
      </c>
      <c r="G23" s="206" t="s">
        <v>24</v>
      </c>
      <c r="H23" s="213">
        <f t="shared" si="0"/>
        <v>8.695652173913043</v>
      </c>
      <c r="I23" s="218">
        <v>450000</v>
      </c>
      <c r="J23" s="219">
        <f t="shared" si="1"/>
        <v>2250000</v>
      </c>
      <c r="K23" s="207"/>
    </row>
    <row r="24" spans="1:11" ht="18" customHeight="1">
      <c r="A24" s="257">
        <v>15</v>
      </c>
      <c r="B24" s="206">
        <v>3</v>
      </c>
      <c r="C24" s="339" t="s">
        <v>492</v>
      </c>
      <c r="D24" s="340" t="s">
        <v>217</v>
      </c>
      <c r="E24" s="206" t="s">
        <v>298</v>
      </c>
      <c r="F24" s="272">
        <v>8.695652173913043</v>
      </c>
      <c r="G24" s="206" t="s">
        <v>24</v>
      </c>
      <c r="H24" s="213">
        <f t="shared" si="0"/>
        <v>8.695652173913043</v>
      </c>
      <c r="I24" s="218">
        <v>450000</v>
      </c>
      <c r="J24" s="219">
        <f t="shared" si="1"/>
        <v>2250000</v>
      </c>
      <c r="K24" s="207"/>
    </row>
    <row r="25" spans="1:11" ht="18" customHeight="1">
      <c r="A25" s="257">
        <v>16</v>
      </c>
      <c r="B25" s="206">
        <v>4</v>
      </c>
      <c r="C25" s="339" t="s">
        <v>489</v>
      </c>
      <c r="D25" s="340" t="s">
        <v>93</v>
      </c>
      <c r="E25" s="206" t="s">
        <v>298</v>
      </c>
      <c r="F25" s="272">
        <v>8.565217391304348</v>
      </c>
      <c r="G25" s="206" t="s">
        <v>24</v>
      </c>
      <c r="H25" s="213">
        <f t="shared" si="0"/>
        <v>8.565217391304348</v>
      </c>
      <c r="I25" s="218">
        <v>450000</v>
      </c>
      <c r="J25" s="219">
        <f t="shared" si="1"/>
        <v>2250000</v>
      </c>
      <c r="K25" s="207"/>
    </row>
    <row r="26" spans="1:11" ht="18" customHeight="1">
      <c r="A26" s="257">
        <v>17</v>
      </c>
      <c r="B26" s="206">
        <v>5</v>
      </c>
      <c r="C26" s="339" t="s">
        <v>667</v>
      </c>
      <c r="D26" s="340" t="s">
        <v>213</v>
      </c>
      <c r="E26" s="206" t="s">
        <v>298</v>
      </c>
      <c r="F26" s="272">
        <v>8.478260869565217</v>
      </c>
      <c r="G26" s="206" t="s">
        <v>24</v>
      </c>
      <c r="H26" s="213">
        <f t="shared" si="0"/>
        <v>8.478260869565217</v>
      </c>
      <c r="I26" s="218">
        <v>450000</v>
      </c>
      <c r="J26" s="219">
        <f t="shared" si="1"/>
        <v>2250000</v>
      </c>
      <c r="K26" s="207"/>
    </row>
    <row r="27" spans="1:11" ht="18" customHeight="1">
      <c r="A27" s="257">
        <v>18</v>
      </c>
      <c r="B27" s="206">
        <v>6</v>
      </c>
      <c r="C27" s="339" t="s">
        <v>285</v>
      </c>
      <c r="D27" s="340" t="s">
        <v>211</v>
      </c>
      <c r="E27" s="206" t="s">
        <v>298</v>
      </c>
      <c r="F27" s="272">
        <v>8.434782608695652</v>
      </c>
      <c r="G27" s="206" t="s">
        <v>24</v>
      </c>
      <c r="H27" s="213">
        <f t="shared" si="0"/>
        <v>8.434782608695652</v>
      </c>
      <c r="I27" s="218">
        <v>450000</v>
      </c>
      <c r="J27" s="219">
        <f t="shared" si="1"/>
        <v>2250000</v>
      </c>
      <c r="K27" s="207"/>
    </row>
    <row r="28" spans="1:11" ht="18" customHeight="1">
      <c r="A28" s="257">
        <v>19</v>
      </c>
      <c r="B28" s="206">
        <v>7</v>
      </c>
      <c r="C28" s="339" t="s">
        <v>487</v>
      </c>
      <c r="D28" s="340" t="s">
        <v>488</v>
      </c>
      <c r="E28" s="206" t="s">
        <v>298</v>
      </c>
      <c r="F28" s="272">
        <v>8.434782608695652</v>
      </c>
      <c r="G28" s="206" t="s">
        <v>24</v>
      </c>
      <c r="H28" s="213">
        <f t="shared" si="0"/>
        <v>8.434782608695652</v>
      </c>
      <c r="I28" s="218">
        <v>450000</v>
      </c>
      <c r="J28" s="219">
        <f t="shared" si="1"/>
        <v>2250000</v>
      </c>
      <c r="K28" s="207"/>
    </row>
    <row r="29" spans="1:11" ht="18" customHeight="1">
      <c r="A29" s="257">
        <v>20</v>
      </c>
      <c r="B29" s="206">
        <v>8</v>
      </c>
      <c r="C29" s="339" t="s">
        <v>212</v>
      </c>
      <c r="D29" s="340" t="s">
        <v>668</v>
      </c>
      <c r="E29" s="206" t="s">
        <v>298</v>
      </c>
      <c r="F29" s="272">
        <v>8.304347826086957</v>
      </c>
      <c r="G29" s="206" t="s">
        <v>24</v>
      </c>
      <c r="H29" s="213">
        <f t="shared" si="0"/>
        <v>8.304347826086957</v>
      </c>
      <c r="I29" s="218">
        <v>450000</v>
      </c>
      <c r="J29" s="219">
        <f t="shared" si="1"/>
        <v>2250000</v>
      </c>
      <c r="K29" s="207"/>
    </row>
    <row r="30" spans="1:11" ht="18" customHeight="1">
      <c r="A30" s="257">
        <v>21</v>
      </c>
      <c r="B30" s="206">
        <v>9</v>
      </c>
      <c r="C30" s="339" t="s">
        <v>278</v>
      </c>
      <c r="D30" s="340" t="s">
        <v>496</v>
      </c>
      <c r="E30" s="206" t="s">
        <v>298</v>
      </c>
      <c r="F30" s="272">
        <v>8.26086956521739</v>
      </c>
      <c r="G30" s="206" t="s">
        <v>24</v>
      </c>
      <c r="H30" s="213">
        <f t="shared" si="0"/>
        <v>8.26086956521739</v>
      </c>
      <c r="I30" s="218">
        <v>450000</v>
      </c>
      <c r="J30" s="219">
        <f t="shared" si="1"/>
        <v>2250000</v>
      </c>
      <c r="K30" s="207"/>
    </row>
    <row r="31" spans="1:11" ht="18" customHeight="1">
      <c r="A31" s="257">
        <v>22</v>
      </c>
      <c r="B31" s="206">
        <v>10</v>
      </c>
      <c r="C31" s="339" t="s">
        <v>491</v>
      </c>
      <c r="D31" s="340" t="s">
        <v>389</v>
      </c>
      <c r="E31" s="206" t="s">
        <v>298</v>
      </c>
      <c r="F31" s="272">
        <v>8.130434782608695</v>
      </c>
      <c r="G31" s="206" t="s">
        <v>24</v>
      </c>
      <c r="H31" s="213">
        <f t="shared" si="0"/>
        <v>8.130434782608695</v>
      </c>
      <c r="I31" s="218">
        <v>450000</v>
      </c>
      <c r="J31" s="219">
        <f t="shared" si="1"/>
        <v>2250000</v>
      </c>
      <c r="K31" s="207"/>
    </row>
    <row r="32" spans="1:11" ht="18" customHeight="1">
      <c r="A32" s="257">
        <v>23</v>
      </c>
      <c r="B32" s="206">
        <v>11</v>
      </c>
      <c r="C32" s="339" t="s">
        <v>212</v>
      </c>
      <c r="D32" s="340" t="s">
        <v>290</v>
      </c>
      <c r="E32" s="206" t="s">
        <v>298</v>
      </c>
      <c r="F32" s="307">
        <v>8.130434782608695</v>
      </c>
      <c r="G32" s="206" t="s">
        <v>24</v>
      </c>
      <c r="H32" s="213">
        <f t="shared" si="0"/>
        <v>8.130434782608695</v>
      </c>
      <c r="I32" s="218">
        <v>450000</v>
      </c>
      <c r="J32" s="219">
        <f t="shared" si="1"/>
        <v>2250000</v>
      </c>
      <c r="K32" s="207"/>
    </row>
    <row r="33" spans="1:11" ht="18" customHeight="1">
      <c r="A33" s="257">
        <v>24</v>
      </c>
      <c r="B33" s="206">
        <v>12</v>
      </c>
      <c r="C33" s="339" t="s">
        <v>296</v>
      </c>
      <c r="D33" s="340" t="s">
        <v>192</v>
      </c>
      <c r="E33" s="206" t="s">
        <v>298</v>
      </c>
      <c r="F33" s="307">
        <v>8.130434782608695</v>
      </c>
      <c r="G33" s="206" t="s">
        <v>24</v>
      </c>
      <c r="H33" s="213">
        <f t="shared" si="0"/>
        <v>8.130434782608695</v>
      </c>
      <c r="I33" s="218">
        <v>450000</v>
      </c>
      <c r="J33" s="219">
        <f t="shared" si="1"/>
        <v>2250000</v>
      </c>
      <c r="K33" s="207"/>
    </row>
    <row r="34" spans="1:11" ht="18" customHeight="1">
      <c r="A34" s="257">
        <v>25</v>
      </c>
      <c r="B34" s="206">
        <v>13</v>
      </c>
      <c r="C34" s="339" t="s">
        <v>498</v>
      </c>
      <c r="D34" s="340" t="s">
        <v>41</v>
      </c>
      <c r="E34" s="206" t="s">
        <v>298</v>
      </c>
      <c r="F34" s="307">
        <v>8.130434782608695</v>
      </c>
      <c r="G34" s="206" t="s">
        <v>24</v>
      </c>
      <c r="H34" s="213">
        <f t="shared" si="0"/>
        <v>8.130434782608695</v>
      </c>
      <c r="I34" s="218">
        <v>450000</v>
      </c>
      <c r="J34" s="219">
        <f t="shared" si="1"/>
        <v>2250000</v>
      </c>
      <c r="K34" s="207"/>
    </row>
    <row r="35" spans="1:11" ht="18" customHeight="1">
      <c r="A35" s="257">
        <v>26</v>
      </c>
      <c r="B35" s="206">
        <v>14</v>
      </c>
      <c r="C35" s="339" t="s">
        <v>291</v>
      </c>
      <c r="D35" s="340" t="s">
        <v>292</v>
      </c>
      <c r="E35" s="206" t="s">
        <v>298</v>
      </c>
      <c r="F35" s="307">
        <v>8.08695652173913</v>
      </c>
      <c r="G35" s="206" t="s">
        <v>24</v>
      </c>
      <c r="H35" s="213">
        <f t="shared" si="0"/>
        <v>8.08695652173913</v>
      </c>
      <c r="I35" s="218">
        <v>450000</v>
      </c>
      <c r="J35" s="219">
        <f t="shared" si="1"/>
        <v>2250000</v>
      </c>
      <c r="K35" s="207"/>
    </row>
    <row r="36" spans="1:11" ht="18" customHeight="1">
      <c r="A36" s="257">
        <v>27</v>
      </c>
      <c r="B36" s="206">
        <v>15</v>
      </c>
      <c r="C36" s="339" t="s">
        <v>286</v>
      </c>
      <c r="D36" s="340" t="s">
        <v>287</v>
      </c>
      <c r="E36" s="206" t="s">
        <v>298</v>
      </c>
      <c r="F36" s="307">
        <v>8.043478260869565</v>
      </c>
      <c r="G36" s="206" t="s">
        <v>24</v>
      </c>
      <c r="H36" s="213">
        <f t="shared" si="0"/>
        <v>8.043478260869565</v>
      </c>
      <c r="I36" s="218">
        <v>450000</v>
      </c>
      <c r="J36" s="219">
        <f t="shared" si="1"/>
        <v>2250000</v>
      </c>
      <c r="K36" s="207"/>
    </row>
    <row r="37" spans="1:11" ht="18" customHeight="1">
      <c r="A37" s="257">
        <v>28</v>
      </c>
      <c r="B37" s="206">
        <v>16</v>
      </c>
      <c r="C37" s="339" t="s">
        <v>214</v>
      </c>
      <c r="D37" s="340" t="s">
        <v>93</v>
      </c>
      <c r="E37" s="206" t="s">
        <v>298</v>
      </c>
      <c r="F37" s="307">
        <v>8.043478260869565</v>
      </c>
      <c r="G37" s="206" t="s">
        <v>24</v>
      </c>
      <c r="H37" s="213">
        <f t="shared" si="0"/>
        <v>8.043478260869565</v>
      </c>
      <c r="I37" s="218">
        <v>450000</v>
      </c>
      <c r="J37" s="219">
        <f t="shared" si="1"/>
        <v>2250000</v>
      </c>
      <c r="K37" s="207"/>
    </row>
    <row r="38" spans="1:11" ht="18" customHeight="1">
      <c r="A38" s="257">
        <v>29</v>
      </c>
      <c r="B38" s="206">
        <v>17</v>
      </c>
      <c r="C38" s="339" t="s">
        <v>490</v>
      </c>
      <c r="D38" s="340" t="s">
        <v>192</v>
      </c>
      <c r="E38" s="206" t="s">
        <v>298</v>
      </c>
      <c r="F38" s="307">
        <v>8.043478260869565</v>
      </c>
      <c r="G38" s="206" t="s">
        <v>24</v>
      </c>
      <c r="H38" s="213">
        <f t="shared" si="0"/>
        <v>8.043478260869565</v>
      </c>
      <c r="I38" s="218">
        <v>450000</v>
      </c>
      <c r="J38" s="219">
        <f t="shared" si="1"/>
        <v>2250000</v>
      </c>
      <c r="K38" s="207"/>
    </row>
    <row r="39" spans="1:11" ht="18" customHeight="1">
      <c r="A39" s="257">
        <v>30</v>
      </c>
      <c r="B39" s="206">
        <v>18</v>
      </c>
      <c r="C39" s="339" t="s">
        <v>212</v>
      </c>
      <c r="D39" s="340" t="s">
        <v>386</v>
      </c>
      <c r="E39" s="206" t="s">
        <v>298</v>
      </c>
      <c r="F39" s="307">
        <v>8</v>
      </c>
      <c r="G39" s="206" t="s">
        <v>24</v>
      </c>
      <c r="H39" s="213">
        <f t="shared" si="0"/>
        <v>8</v>
      </c>
      <c r="I39" s="218">
        <v>450000</v>
      </c>
      <c r="J39" s="219">
        <f t="shared" si="1"/>
        <v>2250000</v>
      </c>
      <c r="K39" s="207"/>
    </row>
    <row r="40" spans="1:11" ht="18" customHeight="1">
      <c r="A40" s="257">
        <v>31</v>
      </c>
      <c r="B40" s="206">
        <v>1</v>
      </c>
      <c r="C40" s="339" t="s">
        <v>275</v>
      </c>
      <c r="D40" s="340" t="s">
        <v>300</v>
      </c>
      <c r="E40" s="206" t="s">
        <v>304</v>
      </c>
      <c r="F40" s="307">
        <v>8.652173913043478</v>
      </c>
      <c r="G40" s="206" t="s">
        <v>24</v>
      </c>
      <c r="H40" s="213">
        <f t="shared" si="0"/>
        <v>8.652173913043478</v>
      </c>
      <c r="I40" s="218">
        <v>450000</v>
      </c>
      <c r="J40" s="219">
        <f t="shared" si="1"/>
        <v>2250000</v>
      </c>
      <c r="K40" s="207"/>
    </row>
    <row r="41" spans="1:11" ht="18" customHeight="1">
      <c r="A41" s="257">
        <v>32</v>
      </c>
      <c r="B41" s="206">
        <v>2</v>
      </c>
      <c r="C41" s="339" t="s">
        <v>293</v>
      </c>
      <c r="D41" s="340" t="s">
        <v>41</v>
      </c>
      <c r="E41" s="206" t="s">
        <v>304</v>
      </c>
      <c r="F41" s="307">
        <v>8.565217391304348</v>
      </c>
      <c r="G41" s="206" t="s">
        <v>24</v>
      </c>
      <c r="H41" s="213">
        <f t="shared" si="0"/>
        <v>8.565217391304348</v>
      </c>
      <c r="I41" s="218">
        <v>450000</v>
      </c>
      <c r="J41" s="219">
        <f t="shared" si="1"/>
        <v>2250000</v>
      </c>
      <c r="K41" s="207"/>
    </row>
    <row r="42" spans="1:11" ht="18" customHeight="1">
      <c r="A42" s="257">
        <v>33</v>
      </c>
      <c r="B42" s="206">
        <v>3</v>
      </c>
      <c r="C42" s="339" t="s">
        <v>447</v>
      </c>
      <c r="D42" s="340" t="s">
        <v>448</v>
      </c>
      <c r="E42" s="206" t="s">
        <v>304</v>
      </c>
      <c r="F42" s="307">
        <v>8.565217391304348</v>
      </c>
      <c r="G42" s="206" t="s">
        <v>24</v>
      </c>
      <c r="H42" s="213">
        <f t="shared" si="0"/>
        <v>8.565217391304348</v>
      </c>
      <c r="I42" s="218">
        <v>450000</v>
      </c>
      <c r="J42" s="219">
        <f t="shared" si="1"/>
        <v>2250000</v>
      </c>
      <c r="K42" s="207"/>
    </row>
    <row r="43" spans="1:11" ht="18" customHeight="1">
      <c r="A43" s="257">
        <v>34</v>
      </c>
      <c r="B43" s="206">
        <v>4</v>
      </c>
      <c r="C43" s="339" t="s">
        <v>446</v>
      </c>
      <c r="D43" s="340" t="s">
        <v>132</v>
      </c>
      <c r="E43" s="206" t="s">
        <v>304</v>
      </c>
      <c r="F43" s="307">
        <v>8.565217391304348</v>
      </c>
      <c r="G43" s="206" t="s">
        <v>24</v>
      </c>
      <c r="H43" s="213">
        <f t="shared" si="0"/>
        <v>8.565217391304348</v>
      </c>
      <c r="I43" s="218">
        <v>450000</v>
      </c>
      <c r="J43" s="219">
        <f t="shared" si="1"/>
        <v>2250000</v>
      </c>
      <c r="K43" s="207"/>
    </row>
    <row r="44" spans="1:11" ht="18" customHeight="1">
      <c r="A44" s="257">
        <v>35</v>
      </c>
      <c r="B44" s="206">
        <v>5</v>
      </c>
      <c r="C44" s="339" t="s">
        <v>508</v>
      </c>
      <c r="D44" s="340" t="s">
        <v>506</v>
      </c>
      <c r="E44" s="206" t="s">
        <v>304</v>
      </c>
      <c r="F44" s="307">
        <v>8.565217391304348</v>
      </c>
      <c r="G44" s="206" t="s">
        <v>24</v>
      </c>
      <c r="H44" s="213">
        <f t="shared" si="0"/>
        <v>8.565217391304348</v>
      </c>
      <c r="I44" s="218">
        <v>450000</v>
      </c>
      <c r="J44" s="219">
        <f t="shared" si="1"/>
        <v>2250000</v>
      </c>
      <c r="K44" s="207"/>
    </row>
    <row r="45" spans="1:11" ht="18" customHeight="1">
      <c r="A45" s="257">
        <v>36</v>
      </c>
      <c r="B45" s="206">
        <v>6</v>
      </c>
      <c r="C45" s="339" t="s">
        <v>396</v>
      </c>
      <c r="D45" s="340" t="s">
        <v>397</v>
      </c>
      <c r="E45" s="206" t="s">
        <v>304</v>
      </c>
      <c r="F45" s="307">
        <v>8.434782608695652</v>
      </c>
      <c r="G45" s="206" t="s">
        <v>24</v>
      </c>
      <c r="H45" s="213">
        <f t="shared" si="0"/>
        <v>8.434782608695652</v>
      </c>
      <c r="I45" s="218">
        <v>450000</v>
      </c>
      <c r="J45" s="219">
        <f t="shared" si="1"/>
        <v>2250000</v>
      </c>
      <c r="K45" s="207"/>
    </row>
    <row r="46" spans="1:11" ht="18" customHeight="1">
      <c r="A46" s="257">
        <v>37</v>
      </c>
      <c r="B46" s="206">
        <v>7</v>
      </c>
      <c r="C46" s="339" t="s">
        <v>297</v>
      </c>
      <c r="D46" s="340" t="s">
        <v>218</v>
      </c>
      <c r="E46" s="206" t="s">
        <v>304</v>
      </c>
      <c r="F46" s="307">
        <v>8.391304347826088</v>
      </c>
      <c r="G46" s="206" t="s">
        <v>24</v>
      </c>
      <c r="H46" s="213">
        <f t="shared" si="0"/>
        <v>8.391304347826088</v>
      </c>
      <c r="I46" s="218">
        <v>450000</v>
      </c>
      <c r="J46" s="219">
        <f t="shared" si="1"/>
        <v>2250000</v>
      </c>
      <c r="K46" s="207"/>
    </row>
    <row r="47" spans="1:11" ht="18" customHeight="1">
      <c r="A47" s="257">
        <v>38</v>
      </c>
      <c r="B47" s="206">
        <v>8</v>
      </c>
      <c r="C47" s="339" t="s">
        <v>297</v>
      </c>
      <c r="D47" s="340" t="s">
        <v>303</v>
      </c>
      <c r="E47" s="206" t="s">
        <v>304</v>
      </c>
      <c r="F47" s="307">
        <v>8.391304347826088</v>
      </c>
      <c r="G47" s="206" t="s">
        <v>24</v>
      </c>
      <c r="H47" s="213">
        <f t="shared" si="0"/>
        <v>8.391304347826088</v>
      </c>
      <c r="I47" s="218">
        <v>450000</v>
      </c>
      <c r="J47" s="219">
        <f t="shared" si="1"/>
        <v>2250000</v>
      </c>
      <c r="K47" s="207"/>
    </row>
    <row r="48" spans="1:11" ht="18" customHeight="1">
      <c r="A48" s="257">
        <v>39</v>
      </c>
      <c r="B48" s="206">
        <v>9</v>
      </c>
      <c r="C48" s="339" t="s">
        <v>214</v>
      </c>
      <c r="D48" s="340" t="s">
        <v>211</v>
      </c>
      <c r="E48" s="206" t="s">
        <v>304</v>
      </c>
      <c r="F48" s="307">
        <v>8.391304347826088</v>
      </c>
      <c r="G48" s="206" t="s">
        <v>24</v>
      </c>
      <c r="H48" s="213">
        <f t="shared" si="0"/>
        <v>8.391304347826088</v>
      </c>
      <c r="I48" s="218">
        <v>450000</v>
      </c>
      <c r="J48" s="219">
        <f t="shared" si="1"/>
        <v>2250000</v>
      </c>
      <c r="K48" s="207"/>
    </row>
    <row r="49" spans="1:11" ht="18" customHeight="1">
      <c r="A49" s="257">
        <v>40</v>
      </c>
      <c r="B49" s="206">
        <v>10</v>
      </c>
      <c r="C49" s="339" t="s">
        <v>507</v>
      </c>
      <c r="D49" s="340" t="s">
        <v>456</v>
      </c>
      <c r="E49" s="206" t="s">
        <v>304</v>
      </c>
      <c r="F49" s="307">
        <v>8.391304347826088</v>
      </c>
      <c r="G49" s="206" t="s">
        <v>24</v>
      </c>
      <c r="H49" s="213">
        <f t="shared" si="0"/>
        <v>8.391304347826088</v>
      </c>
      <c r="I49" s="218">
        <v>450000</v>
      </c>
      <c r="J49" s="219">
        <f t="shared" si="1"/>
        <v>2250000</v>
      </c>
      <c r="K49" s="207"/>
    </row>
    <row r="50" spans="1:11" ht="18" customHeight="1">
      <c r="A50" s="257">
        <v>41</v>
      </c>
      <c r="B50" s="206">
        <v>11</v>
      </c>
      <c r="C50" s="339" t="s">
        <v>669</v>
      </c>
      <c r="D50" s="340" t="s">
        <v>513</v>
      </c>
      <c r="E50" s="206" t="s">
        <v>304</v>
      </c>
      <c r="F50" s="307">
        <v>8.217391304347826</v>
      </c>
      <c r="G50" s="206" t="s">
        <v>24</v>
      </c>
      <c r="H50" s="213">
        <f t="shared" si="0"/>
        <v>8.217391304347826</v>
      </c>
      <c r="I50" s="218">
        <v>450000</v>
      </c>
      <c r="J50" s="219">
        <f t="shared" si="1"/>
        <v>2250000</v>
      </c>
      <c r="K50" s="207"/>
    </row>
    <row r="51" spans="1:11" ht="18" customHeight="1">
      <c r="A51" s="257">
        <v>42</v>
      </c>
      <c r="B51" s="206">
        <v>12</v>
      </c>
      <c r="C51" s="339" t="s">
        <v>265</v>
      </c>
      <c r="D51" s="340" t="s">
        <v>211</v>
      </c>
      <c r="E51" s="206" t="s">
        <v>304</v>
      </c>
      <c r="F51" s="307">
        <v>8.217391304347826</v>
      </c>
      <c r="G51" s="206" t="s">
        <v>24</v>
      </c>
      <c r="H51" s="213">
        <f t="shared" si="0"/>
        <v>8.217391304347826</v>
      </c>
      <c r="I51" s="218">
        <v>450000</v>
      </c>
      <c r="J51" s="219">
        <f t="shared" si="1"/>
        <v>2250000</v>
      </c>
      <c r="K51" s="207"/>
    </row>
    <row r="52" spans="1:11" ht="18" customHeight="1">
      <c r="A52" s="257">
        <v>43</v>
      </c>
      <c r="B52" s="206">
        <v>13</v>
      </c>
      <c r="C52" s="339" t="s">
        <v>212</v>
      </c>
      <c r="D52" s="340" t="s">
        <v>389</v>
      </c>
      <c r="E52" s="206" t="s">
        <v>304</v>
      </c>
      <c r="F52" s="307">
        <v>8.217391304347826</v>
      </c>
      <c r="G52" s="206" t="s">
        <v>24</v>
      </c>
      <c r="H52" s="213">
        <f t="shared" si="0"/>
        <v>8.217391304347826</v>
      </c>
      <c r="I52" s="218">
        <v>450000</v>
      </c>
      <c r="J52" s="219">
        <f t="shared" si="1"/>
        <v>2250000</v>
      </c>
      <c r="K52" s="207"/>
    </row>
    <row r="53" spans="1:11" ht="18" customHeight="1">
      <c r="A53" s="257">
        <v>44</v>
      </c>
      <c r="B53" s="206">
        <v>14</v>
      </c>
      <c r="C53" s="339" t="s">
        <v>670</v>
      </c>
      <c r="D53" s="340" t="s">
        <v>407</v>
      </c>
      <c r="E53" s="206" t="s">
        <v>304</v>
      </c>
      <c r="F53" s="307">
        <v>8.217391304347826</v>
      </c>
      <c r="G53" s="206" t="s">
        <v>24</v>
      </c>
      <c r="H53" s="213">
        <f t="shared" si="0"/>
        <v>8.217391304347826</v>
      </c>
      <c r="I53" s="218">
        <v>450000</v>
      </c>
      <c r="J53" s="219">
        <f t="shared" si="1"/>
        <v>2250000</v>
      </c>
      <c r="K53" s="207"/>
    </row>
    <row r="54" spans="1:11" ht="18" customHeight="1">
      <c r="A54" s="257">
        <v>45</v>
      </c>
      <c r="B54" s="206">
        <v>15</v>
      </c>
      <c r="C54" s="339" t="s">
        <v>671</v>
      </c>
      <c r="D54" s="340" t="s">
        <v>62</v>
      </c>
      <c r="E54" s="206" t="s">
        <v>304</v>
      </c>
      <c r="F54" s="307">
        <v>8.217391304347826</v>
      </c>
      <c r="G54" s="206" t="s">
        <v>24</v>
      </c>
      <c r="H54" s="213">
        <f t="shared" si="0"/>
        <v>8.217391304347826</v>
      </c>
      <c r="I54" s="218">
        <v>450000</v>
      </c>
      <c r="J54" s="219">
        <f t="shared" si="1"/>
        <v>2250000</v>
      </c>
      <c r="K54" s="207"/>
    </row>
    <row r="55" spans="1:11" ht="18" customHeight="1">
      <c r="A55" s="257">
        <v>46</v>
      </c>
      <c r="B55" s="206">
        <v>16</v>
      </c>
      <c r="C55" s="339" t="s">
        <v>502</v>
      </c>
      <c r="D55" s="340" t="s">
        <v>217</v>
      </c>
      <c r="E55" s="206" t="s">
        <v>304</v>
      </c>
      <c r="F55" s="307">
        <v>8.130434782608695</v>
      </c>
      <c r="G55" s="206" t="s">
        <v>24</v>
      </c>
      <c r="H55" s="213">
        <f t="shared" si="0"/>
        <v>8.130434782608695</v>
      </c>
      <c r="I55" s="218">
        <v>450000</v>
      </c>
      <c r="J55" s="219">
        <f t="shared" si="1"/>
        <v>2250000</v>
      </c>
      <c r="K55" s="207"/>
    </row>
    <row r="56" spans="1:11" ht="18" customHeight="1">
      <c r="A56" s="257">
        <v>47</v>
      </c>
      <c r="B56" s="206">
        <v>17</v>
      </c>
      <c r="C56" s="339" t="s">
        <v>449</v>
      </c>
      <c r="D56" s="340" t="s">
        <v>450</v>
      </c>
      <c r="E56" s="206" t="s">
        <v>304</v>
      </c>
      <c r="F56" s="307">
        <v>8.130434782608695</v>
      </c>
      <c r="G56" s="206" t="s">
        <v>24</v>
      </c>
      <c r="H56" s="213">
        <f t="shared" si="0"/>
        <v>8.130434782608695</v>
      </c>
      <c r="I56" s="218">
        <v>450000</v>
      </c>
      <c r="J56" s="219">
        <f t="shared" si="1"/>
        <v>2250000</v>
      </c>
      <c r="K56" s="207"/>
    </row>
    <row r="57" spans="1:11" ht="18" customHeight="1">
      <c r="A57" s="257">
        <v>48</v>
      </c>
      <c r="B57" s="206">
        <v>18</v>
      </c>
      <c r="C57" s="339" t="s">
        <v>455</v>
      </c>
      <c r="D57" s="340" t="s">
        <v>407</v>
      </c>
      <c r="E57" s="206" t="s">
        <v>304</v>
      </c>
      <c r="F57" s="307">
        <v>8.130434782608695</v>
      </c>
      <c r="G57" s="206" t="s">
        <v>24</v>
      </c>
      <c r="H57" s="213">
        <f t="shared" si="0"/>
        <v>8.130434782608695</v>
      </c>
      <c r="I57" s="218">
        <v>450000</v>
      </c>
      <c r="J57" s="219">
        <f t="shared" si="1"/>
        <v>2250000</v>
      </c>
      <c r="K57" s="207"/>
    </row>
    <row r="58" spans="1:11" ht="18" customHeight="1">
      <c r="A58" s="257">
        <v>49</v>
      </c>
      <c r="B58" s="206">
        <v>19</v>
      </c>
      <c r="C58" s="339" t="s">
        <v>504</v>
      </c>
      <c r="D58" s="340" t="s">
        <v>482</v>
      </c>
      <c r="E58" s="206" t="s">
        <v>304</v>
      </c>
      <c r="F58" s="307">
        <v>8.130434782608695</v>
      </c>
      <c r="G58" s="206" t="s">
        <v>24</v>
      </c>
      <c r="H58" s="213">
        <f t="shared" si="0"/>
        <v>8.130434782608695</v>
      </c>
      <c r="I58" s="218">
        <v>450000</v>
      </c>
      <c r="J58" s="219">
        <f t="shared" si="1"/>
        <v>2250000</v>
      </c>
      <c r="K58" s="207"/>
    </row>
    <row r="59" spans="1:11" ht="18" customHeight="1">
      <c r="A59" s="257">
        <v>50</v>
      </c>
      <c r="B59" s="206">
        <v>20</v>
      </c>
      <c r="C59" s="339" t="s">
        <v>297</v>
      </c>
      <c r="D59" s="340" t="s">
        <v>503</v>
      </c>
      <c r="E59" s="206" t="s">
        <v>304</v>
      </c>
      <c r="F59" s="307">
        <v>8</v>
      </c>
      <c r="G59" s="206" t="s">
        <v>24</v>
      </c>
      <c r="H59" s="213">
        <f t="shared" si="0"/>
        <v>8</v>
      </c>
      <c r="I59" s="218">
        <v>450000</v>
      </c>
      <c r="J59" s="219">
        <f t="shared" si="1"/>
        <v>2250000</v>
      </c>
      <c r="K59" s="207"/>
    </row>
    <row r="60" spans="1:11" ht="18" customHeight="1">
      <c r="A60" s="257">
        <v>51</v>
      </c>
      <c r="B60" s="206">
        <v>21</v>
      </c>
      <c r="C60" s="339" t="s">
        <v>214</v>
      </c>
      <c r="D60" s="340" t="s">
        <v>218</v>
      </c>
      <c r="E60" s="206" t="s">
        <v>304</v>
      </c>
      <c r="F60" s="307">
        <v>8</v>
      </c>
      <c r="G60" s="206" t="s">
        <v>24</v>
      </c>
      <c r="H60" s="213">
        <f t="shared" si="0"/>
        <v>8</v>
      </c>
      <c r="I60" s="218">
        <v>450000</v>
      </c>
      <c r="J60" s="219">
        <f t="shared" si="1"/>
        <v>2250000</v>
      </c>
      <c r="K60" s="207"/>
    </row>
    <row r="61" spans="1:11" ht="18" customHeight="1">
      <c r="A61" s="257">
        <v>52</v>
      </c>
      <c r="B61" s="206">
        <v>22</v>
      </c>
      <c r="C61" s="339" t="s">
        <v>297</v>
      </c>
      <c r="D61" s="340" t="s">
        <v>301</v>
      </c>
      <c r="E61" s="206" t="s">
        <v>304</v>
      </c>
      <c r="F61" s="307">
        <v>8</v>
      </c>
      <c r="G61" s="206" t="s">
        <v>24</v>
      </c>
      <c r="H61" s="213">
        <f t="shared" si="0"/>
        <v>8</v>
      </c>
      <c r="I61" s="218">
        <v>450000</v>
      </c>
      <c r="J61" s="219">
        <f t="shared" si="1"/>
        <v>2250000</v>
      </c>
      <c r="K61" s="207"/>
    </row>
    <row r="62" spans="1:11" ht="18" customHeight="1">
      <c r="A62" s="257">
        <v>53</v>
      </c>
      <c r="B62" s="206">
        <v>23</v>
      </c>
      <c r="C62" s="339" t="s">
        <v>672</v>
      </c>
      <c r="D62" s="340" t="s">
        <v>62</v>
      </c>
      <c r="E62" s="206" t="s">
        <v>304</v>
      </c>
      <c r="F62" s="307">
        <v>8</v>
      </c>
      <c r="G62" s="206" t="s">
        <v>24</v>
      </c>
      <c r="H62" s="213">
        <f t="shared" si="0"/>
        <v>8</v>
      </c>
      <c r="I62" s="218">
        <v>450000</v>
      </c>
      <c r="J62" s="219">
        <f t="shared" si="1"/>
        <v>2250000</v>
      </c>
      <c r="K62" s="207"/>
    </row>
    <row r="63" spans="1:11" ht="18" customHeight="1">
      <c r="A63" s="257">
        <v>54</v>
      </c>
      <c r="B63" s="206">
        <v>24</v>
      </c>
      <c r="C63" s="339" t="s">
        <v>673</v>
      </c>
      <c r="D63" s="340" t="s">
        <v>674</v>
      </c>
      <c r="E63" s="206" t="s">
        <v>304</v>
      </c>
      <c r="F63" s="307">
        <v>8</v>
      </c>
      <c r="G63" s="206" t="s">
        <v>24</v>
      </c>
      <c r="H63" s="213">
        <f t="shared" si="0"/>
        <v>8</v>
      </c>
      <c r="I63" s="218">
        <v>450000</v>
      </c>
      <c r="J63" s="219">
        <f t="shared" si="1"/>
        <v>2250000</v>
      </c>
      <c r="K63" s="207"/>
    </row>
    <row r="64" spans="1:11" ht="18" customHeight="1">
      <c r="A64" s="257">
        <v>55</v>
      </c>
      <c r="B64" s="206">
        <v>25</v>
      </c>
      <c r="C64" s="339" t="s">
        <v>212</v>
      </c>
      <c r="D64" s="340" t="s">
        <v>675</v>
      </c>
      <c r="E64" s="206" t="s">
        <v>304</v>
      </c>
      <c r="F64" s="307">
        <v>8</v>
      </c>
      <c r="G64" s="206" t="s">
        <v>24</v>
      </c>
      <c r="H64" s="213">
        <f t="shared" si="0"/>
        <v>8</v>
      </c>
      <c r="I64" s="218">
        <v>450000</v>
      </c>
      <c r="J64" s="219">
        <f t="shared" si="1"/>
        <v>2250000</v>
      </c>
      <c r="K64" s="207"/>
    </row>
    <row r="65" spans="1:11" ht="18" customHeight="1">
      <c r="A65" s="257">
        <v>56</v>
      </c>
      <c r="B65" s="206">
        <v>1</v>
      </c>
      <c r="C65" s="339" t="s">
        <v>212</v>
      </c>
      <c r="D65" s="340" t="s">
        <v>301</v>
      </c>
      <c r="E65" s="206" t="s">
        <v>311</v>
      </c>
      <c r="F65" s="307">
        <v>8.73913043478261</v>
      </c>
      <c r="G65" s="206" t="s">
        <v>24</v>
      </c>
      <c r="H65" s="213">
        <f t="shared" si="0"/>
        <v>8.73913043478261</v>
      </c>
      <c r="I65" s="218">
        <v>450000</v>
      </c>
      <c r="J65" s="219">
        <f t="shared" si="1"/>
        <v>2250000</v>
      </c>
      <c r="K65" s="207"/>
    </row>
    <row r="66" spans="1:11" ht="18" customHeight="1">
      <c r="A66" s="257">
        <v>57</v>
      </c>
      <c r="B66" s="206">
        <v>2</v>
      </c>
      <c r="C66" s="339" t="s">
        <v>212</v>
      </c>
      <c r="D66" s="340" t="s">
        <v>301</v>
      </c>
      <c r="E66" s="206" t="s">
        <v>311</v>
      </c>
      <c r="F66" s="307">
        <v>8.565217391304348</v>
      </c>
      <c r="G66" s="206" t="s">
        <v>24</v>
      </c>
      <c r="H66" s="213">
        <f t="shared" si="0"/>
        <v>8.565217391304348</v>
      </c>
      <c r="I66" s="218">
        <v>450000</v>
      </c>
      <c r="J66" s="219">
        <f t="shared" si="1"/>
        <v>2250000</v>
      </c>
      <c r="K66" s="207"/>
    </row>
    <row r="67" spans="1:11" ht="18" customHeight="1">
      <c r="A67" s="257">
        <v>58</v>
      </c>
      <c r="B67" s="206">
        <v>3</v>
      </c>
      <c r="C67" s="339" t="s">
        <v>214</v>
      </c>
      <c r="D67" s="340" t="s">
        <v>303</v>
      </c>
      <c r="E67" s="206" t="s">
        <v>311</v>
      </c>
      <c r="F67" s="307">
        <v>8.478260869565217</v>
      </c>
      <c r="G67" s="206" t="s">
        <v>24</v>
      </c>
      <c r="H67" s="213">
        <f t="shared" si="0"/>
        <v>8.478260869565217</v>
      </c>
      <c r="I67" s="218">
        <v>450000</v>
      </c>
      <c r="J67" s="219">
        <f t="shared" si="1"/>
        <v>2250000</v>
      </c>
      <c r="K67" s="207"/>
    </row>
    <row r="68" spans="1:11" ht="18" customHeight="1">
      <c r="A68" s="257">
        <v>59</v>
      </c>
      <c r="B68" s="206">
        <v>4</v>
      </c>
      <c r="C68" s="339" t="s">
        <v>307</v>
      </c>
      <c r="D68" s="340" t="s">
        <v>308</v>
      </c>
      <c r="E68" s="206" t="s">
        <v>311</v>
      </c>
      <c r="F68" s="307">
        <v>8.434782608695652</v>
      </c>
      <c r="G68" s="206" t="s">
        <v>24</v>
      </c>
      <c r="H68" s="213">
        <f t="shared" si="0"/>
        <v>8.434782608695652</v>
      </c>
      <c r="I68" s="218">
        <v>450000</v>
      </c>
      <c r="J68" s="219">
        <f t="shared" si="1"/>
        <v>2250000</v>
      </c>
      <c r="K68" s="207"/>
    </row>
    <row r="69" spans="1:11" ht="18" customHeight="1">
      <c r="A69" s="257">
        <v>60</v>
      </c>
      <c r="B69" s="206">
        <v>5</v>
      </c>
      <c r="C69" s="339" t="s">
        <v>212</v>
      </c>
      <c r="D69" s="340" t="s">
        <v>457</v>
      </c>
      <c r="E69" s="206" t="s">
        <v>311</v>
      </c>
      <c r="F69" s="307">
        <v>8.434782608695652</v>
      </c>
      <c r="G69" s="206" t="s">
        <v>24</v>
      </c>
      <c r="H69" s="213">
        <f t="shared" si="0"/>
        <v>8.434782608695652</v>
      </c>
      <c r="I69" s="218">
        <v>450000</v>
      </c>
      <c r="J69" s="219">
        <f t="shared" si="1"/>
        <v>2250000</v>
      </c>
      <c r="K69" s="207"/>
    </row>
    <row r="70" spans="1:11" ht="18" customHeight="1">
      <c r="A70" s="257">
        <v>61</v>
      </c>
      <c r="B70" s="206">
        <v>6</v>
      </c>
      <c r="C70" s="339" t="s">
        <v>676</v>
      </c>
      <c r="D70" s="340" t="s">
        <v>213</v>
      </c>
      <c r="E70" s="206" t="s">
        <v>311</v>
      </c>
      <c r="F70" s="307">
        <v>8.304347826086957</v>
      </c>
      <c r="G70" s="206" t="s">
        <v>24</v>
      </c>
      <c r="H70" s="213">
        <f t="shared" si="0"/>
        <v>8.304347826086957</v>
      </c>
      <c r="I70" s="218">
        <v>450000</v>
      </c>
      <c r="J70" s="219">
        <f t="shared" si="1"/>
        <v>2250000</v>
      </c>
      <c r="K70" s="207"/>
    </row>
    <row r="71" spans="1:11" ht="18" customHeight="1">
      <c r="A71" s="257">
        <v>62</v>
      </c>
      <c r="B71" s="206">
        <v>7</v>
      </c>
      <c r="C71" s="339" t="s">
        <v>309</v>
      </c>
      <c r="D71" s="340" t="s">
        <v>310</v>
      </c>
      <c r="E71" s="206" t="s">
        <v>311</v>
      </c>
      <c r="F71" s="307">
        <v>8.304347826086957</v>
      </c>
      <c r="G71" s="206" t="s">
        <v>24</v>
      </c>
      <c r="H71" s="213">
        <f t="shared" si="0"/>
        <v>8.304347826086957</v>
      </c>
      <c r="I71" s="218">
        <v>450000</v>
      </c>
      <c r="J71" s="219">
        <f t="shared" si="1"/>
        <v>2250000</v>
      </c>
      <c r="K71" s="207"/>
    </row>
    <row r="72" spans="1:11" ht="18" customHeight="1">
      <c r="A72" s="257">
        <v>63</v>
      </c>
      <c r="B72" s="206">
        <v>8</v>
      </c>
      <c r="C72" s="339" t="s">
        <v>305</v>
      </c>
      <c r="D72" s="340" t="s">
        <v>35</v>
      </c>
      <c r="E72" s="206" t="s">
        <v>311</v>
      </c>
      <c r="F72" s="307">
        <v>8.26086956521739</v>
      </c>
      <c r="G72" s="206" t="s">
        <v>24</v>
      </c>
      <c r="H72" s="213">
        <f t="shared" si="0"/>
        <v>8.26086956521739</v>
      </c>
      <c r="I72" s="218">
        <v>450000</v>
      </c>
      <c r="J72" s="219">
        <f t="shared" si="1"/>
        <v>2250000</v>
      </c>
      <c r="K72" s="207"/>
    </row>
    <row r="73" spans="1:11" ht="18" customHeight="1">
      <c r="A73" s="257">
        <v>64</v>
      </c>
      <c r="B73" s="206">
        <v>9</v>
      </c>
      <c r="C73" s="339" t="s">
        <v>297</v>
      </c>
      <c r="D73" s="340" t="s">
        <v>485</v>
      </c>
      <c r="E73" s="206" t="s">
        <v>311</v>
      </c>
      <c r="F73" s="307">
        <v>8.217391304347826</v>
      </c>
      <c r="G73" s="206" t="s">
        <v>24</v>
      </c>
      <c r="H73" s="213">
        <f t="shared" si="0"/>
        <v>8.217391304347826</v>
      </c>
      <c r="I73" s="218">
        <v>450000</v>
      </c>
      <c r="J73" s="219">
        <f t="shared" si="1"/>
        <v>2250000</v>
      </c>
      <c r="K73" s="207"/>
    </row>
    <row r="74" spans="1:11" ht="18" customHeight="1">
      <c r="A74" s="257">
        <v>65</v>
      </c>
      <c r="B74" s="206">
        <v>10</v>
      </c>
      <c r="C74" s="339" t="s">
        <v>212</v>
      </c>
      <c r="D74" s="340" t="s">
        <v>413</v>
      </c>
      <c r="E74" s="206" t="s">
        <v>311</v>
      </c>
      <c r="F74" s="307">
        <v>8.173913043478262</v>
      </c>
      <c r="G74" s="206" t="s">
        <v>24</v>
      </c>
      <c r="H74" s="213">
        <f aca="true" t="shared" si="2" ref="H74:H134">F74</f>
        <v>8.173913043478262</v>
      </c>
      <c r="I74" s="218">
        <v>450000</v>
      </c>
      <c r="J74" s="219">
        <f aca="true" t="shared" si="3" ref="J74:J129">I74*5</f>
        <v>2250000</v>
      </c>
      <c r="K74" s="207"/>
    </row>
    <row r="75" spans="1:11" ht="18" customHeight="1">
      <c r="A75" s="257">
        <v>66</v>
      </c>
      <c r="B75" s="206">
        <v>11</v>
      </c>
      <c r="C75" s="339" t="s">
        <v>214</v>
      </c>
      <c r="D75" s="340" t="s">
        <v>303</v>
      </c>
      <c r="E75" s="206" t="s">
        <v>311</v>
      </c>
      <c r="F75" s="307">
        <v>8.130434782608695</v>
      </c>
      <c r="G75" s="206" t="s">
        <v>24</v>
      </c>
      <c r="H75" s="213">
        <f t="shared" si="2"/>
        <v>8.130434782608695</v>
      </c>
      <c r="I75" s="218">
        <v>450000</v>
      </c>
      <c r="J75" s="219">
        <f t="shared" si="3"/>
        <v>2250000</v>
      </c>
      <c r="K75" s="207"/>
    </row>
    <row r="76" spans="1:11" ht="18" customHeight="1">
      <c r="A76" s="257">
        <v>67</v>
      </c>
      <c r="B76" s="206">
        <v>12</v>
      </c>
      <c r="C76" s="339" t="s">
        <v>296</v>
      </c>
      <c r="D76" s="340" t="s">
        <v>68</v>
      </c>
      <c r="E76" s="206" t="s">
        <v>311</v>
      </c>
      <c r="F76" s="307">
        <v>8.130434782608695</v>
      </c>
      <c r="G76" s="206" t="s">
        <v>24</v>
      </c>
      <c r="H76" s="213">
        <f t="shared" si="2"/>
        <v>8.130434782608695</v>
      </c>
      <c r="I76" s="218">
        <v>450000</v>
      </c>
      <c r="J76" s="219">
        <f t="shared" si="3"/>
        <v>2250000</v>
      </c>
      <c r="K76" s="207"/>
    </row>
    <row r="77" spans="1:11" ht="18" customHeight="1">
      <c r="A77" s="257">
        <v>68</v>
      </c>
      <c r="B77" s="206">
        <v>13</v>
      </c>
      <c r="C77" s="339" t="s">
        <v>677</v>
      </c>
      <c r="D77" s="340" t="s">
        <v>100</v>
      </c>
      <c r="E77" s="206" t="s">
        <v>311</v>
      </c>
      <c r="F77" s="307">
        <v>8.130434782608695</v>
      </c>
      <c r="G77" s="206" t="s">
        <v>24</v>
      </c>
      <c r="H77" s="213">
        <f t="shared" si="2"/>
        <v>8.130434782608695</v>
      </c>
      <c r="I77" s="218">
        <v>450000</v>
      </c>
      <c r="J77" s="219">
        <f t="shared" si="3"/>
        <v>2250000</v>
      </c>
      <c r="K77" s="207"/>
    </row>
    <row r="78" spans="1:11" ht="18" customHeight="1">
      <c r="A78" s="257">
        <v>69</v>
      </c>
      <c r="B78" s="206">
        <v>14</v>
      </c>
      <c r="C78" s="339" t="s">
        <v>212</v>
      </c>
      <c r="D78" s="340" t="s">
        <v>100</v>
      </c>
      <c r="E78" s="206" t="s">
        <v>311</v>
      </c>
      <c r="F78" s="307">
        <v>8.130434782608695</v>
      </c>
      <c r="G78" s="206" t="s">
        <v>24</v>
      </c>
      <c r="H78" s="213">
        <f t="shared" si="2"/>
        <v>8.130434782608695</v>
      </c>
      <c r="I78" s="218">
        <v>450000</v>
      </c>
      <c r="J78" s="219">
        <f t="shared" si="3"/>
        <v>2250000</v>
      </c>
      <c r="K78" s="207"/>
    </row>
    <row r="79" spans="1:11" ht="18" customHeight="1">
      <c r="A79" s="257">
        <v>70</v>
      </c>
      <c r="B79" s="206">
        <v>15</v>
      </c>
      <c r="C79" s="339" t="s">
        <v>289</v>
      </c>
      <c r="D79" s="340" t="s">
        <v>37</v>
      </c>
      <c r="E79" s="206" t="s">
        <v>311</v>
      </c>
      <c r="F79" s="307">
        <v>8.08695652173913</v>
      </c>
      <c r="G79" s="206" t="s">
        <v>24</v>
      </c>
      <c r="H79" s="213">
        <f t="shared" si="2"/>
        <v>8.08695652173913</v>
      </c>
      <c r="I79" s="218">
        <v>450000</v>
      </c>
      <c r="J79" s="219">
        <f t="shared" si="3"/>
        <v>2250000</v>
      </c>
      <c r="K79" s="207"/>
    </row>
    <row r="80" spans="1:11" ht="18" customHeight="1">
      <c r="A80" s="257">
        <v>71</v>
      </c>
      <c r="B80" s="206">
        <v>16</v>
      </c>
      <c r="C80" s="339" t="s">
        <v>678</v>
      </c>
      <c r="D80" s="340" t="s">
        <v>247</v>
      </c>
      <c r="E80" s="206" t="s">
        <v>311</v>
      </c>
      <c r="F80" s="307">
        <v>8.043478260869565</v>
      </c>
      <c r="G80" s="206" t="s">
        <v>24</v>
      </c>
      <c r="H80" s="213">
        <f t="shared" si="2"/>
        <v>8.043478260869565</v>
      </c>
      <c r="I80" s="218">
        <v>450000</v>
      </c>
      <c r="J80" s="219">
        <f t="shared" si="3"/>
        <v>2250000</v>
      </c>
      <c r="K80" s="207"/>
    </row>
    <row r="81" spans="1:11" ht="18" customHeight="1">
      <c r="A81" s="257">
        <v>72</v>
      </c>
      <c r="B81" s="206">
        <v>17</v>
      </c>
      <c r="C81" s="339" t="s">
        <v>515</v>
      </c>
      <c r="D81" s="340" t="s">
        <v>41</v>
      </c>
      <c r="E81" s="206" t="s">
        <v>311</v>
      </c>
      <c r="F81" s="307">
        <v>8</v>
      </c>
      <c r="G81" s="206" t="s">
        <v>24</v>
      </c>
      <c r="H81" s="213">
        <f t="shared" si="2"/>
        <v>8</v>
      </c>
      <c r="I81" s="218">
        <v>450000</v>
      </c>
      <c r="J81" s="219">
        <f t="shared" si="3"/>
        <v>2250000</v>
      </c>
      <c r="K81" s="207"/>
    </row>
    <row r="82" spans="1:11" ht="18" customHeight="1">
      <c r="A82" s="257">
        <v>73</v>
      </c>
      <c r="B82" s="206">
        <v>1</v>
      </c>
      <c r="C82" s="229" t="s">
        <v>679</v>
      </c>
      <c r="D82" s="211" t="s">
        <v>680</v>
      </c>
      <c r="E82" s="206" t="s">
        <v>525</v>
      </c>
      <c r="F82" s="307">
        <v>8.347826086956522</v>
      </c>
      <c r="G82" s="206" t="s">
        <v>24</v>
      </c>
      <c r="H82" s="213">
        <f t="shared" si="2"/>
        <v>8.347826086956522</v>
      </c>
      <c r="I82" s="218">
        <v>450000</v>
      </c>
      <c r="J82" s="219">
        <f t="shared" si="3"/>
        <v>2250000</v>
      </c>
      <c r="K82" s="207"/>
    </row>
    <row r="83" spans="1:11" ht="18" customHeight="1">
      <c r="A83" s="257">
        <v>74</v>
      </c>
      <c r="B83" s="206">
        <v>2</v>
      </c>
      <c r="C83" s="229" t="s">
        <v>21</v>
      </c>
      <c r="D83" s="211" t="s">
        <v>99</v>
      </c>
      <c r="E83" s="206" t="s">
        <v>525</v>
      </c>
      <c r="F83" s="307">
        <v>8.130434782608695</v>
      </c>
      <c r="G83" s="206" t="s">
        <v>24</v>
      </c>
      <c r="H83" s="213">
        <f t="shared" si="2"/>
        <v>8.130434782608695</v>
      </c>
      <c r="I83" s="218">
        <v>450000</v>
      </c>
      <c r="J83" s="219">
        <f t="shared" si="3"/>
        <v>2250000</v>
      </c>
      <c r="K83" s="207"/>
    </row>
    <row r="84" spans="1:11" ht="18" customHeight="1">
      <c r="A84" s="257">
        <v>75</v>
      </c>
      <c r="B84" s="206">
        <v>3</v>
      </c>
      <c r="C84" s="229" t="s">
        <v>522</v>
      </c>
      <c r="D84" s="211" t="s">
        <v>81</v>
      </c>
      <c r="E84" s="206" t="s">
        <v>525</v>
      </c>
      <c r="F84" s="307">
        <v>8.130434782608695</v>
      </c>
      <c r="G84" s="206" t="s">
        <v>24</v>
      </c>
      <c r="H84" s="213">
        <f t="shared" si="2"/>
        <v>8.130434782608695</v>
      </c>
      <c r="I84" s="218">
        <v>450000</v>
      </c>
      <c r="J84" s="219">
        <f t="shared" si="3"/>
        <v>2250000</v>
      </c>
      <c r="K84" s="207"/>
    </row>
    <row r="85" spans="1:11" ht="18" customHeight="1">
      <c r="A85" s="257">
        <v>76</v>
      </c>
      <c r="B85" s="206">
        <v>4</v>
      </c>
      <c r="C85" s="229" t="s">
        <v>681</v>
      </c>
      <c r="D85" s="211" t="s">
        <v>682</v>
      </c>
      <c r="E85" s="206" t="s">
        <v>525</v>
      </c>
      <c r="F85" s="307">
        <v>8.08695652173913</v>
      </c>
      <c r="G85" s="206" t="s">
        <v>24</v>
      </c>
      <c r="H85" s="213">
        <f t="shared" si="2"/>
        <v>8.08695652173913</v>
      </c>
      <c r="I85" s="218">
        <v>450000</v>
      </c>
      <c r="J85" s="219">
        <f t="shared" si="3"/>
        <v>2250000</v>
      </c>
      <c r="K85" s="207"/>
    </row>
    <row r="86" spans="1:11" ht="18" customHeight="1">
      <c r="A86" s="257">
        <v>77</v>
      </c>
      <c r="B86" s="206">
        <v>5</v>
      </c>
      <c r="C86" s="229" t="s">
        <v>421</v>
      </c>
      <c r="D86" s="211" t="s">
        <v>62</v>
      </c>
      <c r="E86" s="206" t="s">
        <v>525</v>
      </c>
      <c r="F86" s="307">
        <v>7.913043478260869</v>
      </c>
      <c r="G86" s="206" t="s">
        <v>24</v>
      </c>
      <c r="H86" s="213">
        <f t="shared" si="2"/>
        <v>7.913043478260869</v>
      </c>
      <c r="I86" s="218">
        <v>400000</v>
      </c>
      <c r="J86" s="219">
        <f t="shared" si="3"/>
        <v>2000000</v>
      </c>
      <c r="K86" s="207"/>
    </row>
    <row r="87" spans="1:11" ht="18" customHeight="1">
      <c r="A87" s="257">
        <v>78</v>
      </c>
      <c r="B87" s="206">
        <v>6</v>
      </c>
      <c r="C87" s="229" t="s">
        <v>523</v>
      </c>
      <c r="D87" s="211" t="s">
        <v>524</v>
      </c>
      <c r="E87" s="206" t="s">
        <v>525</v>
      </c>
      <c r="F87" s="307">
        <v>7.695652173913044</v>
      </c>
      <c r="G87" s="206" t="s">
        <v>24</v>
      </c>
      <c r="H87" s="213">
        <f t="shared" si="2"/>
        <v>7.695652173913044</v>
      </c>
      <c r="I87" s="218">
        <v>400000</v>
      </c>
      <c r="J87" s="219">
        <f t="shared" si="3"/>
        <v>2000000</v>
      </c>
      <c r="K87" s="207"/>
    </row>
    <row r="88" spans="1:11" ht="18" customHeight="1">
      <c r="A88" s="257">
        <v>79</v>
      </c>
      <c r="B88" s="206">
        <v>7</v>
      </c>
      <c r="C88" s="229" t="s">
        <v>238</v>
      </c>
      <c r="D88" s="211" t="s">
        <v>683</v>
      </c>
      <c r="E88" s="206" t="s">
        <v>525</v>
      </c>
      <c r="F88" s="307">
        <v>7.695652173913044</v>
      </c>
      <c r="G88" s="206" t="s">
        <v>24</v>
      </c>
      <c r="H88" s="213">
        <f t="shared" si="2"/>
        <v>7.695652173913044</v>
      </c>
      <c r="I88" s="218">
        <v>400000</v>
      </c>
      <c r="J88" s="219">
        <f t="shared" si="3"/>
        <v>2000000</v>
      </c>
      <c r="K88" s="207"/>
    </row>
    <row r="89" spans="1:11" ht="18" customHeight="1">
      <c r="A89" s="257">
        <v>80</v>
      </c>
      <c r="B89" s="206">
        <v>8</v>
      </c>
      <c r="C89" s="229" t="s">
        <v>520</v>
      </c>
      <c r="D89" s="211" t="s">
        <v>35</v>
      </c>
      <c r="E89" s="206" t="s">
        <v>525</v>
      </c>
      <c r="F89" s="307">
        <v>7.6521739130434785</v>
      </c>
      <c r="G89" s="206" t="s">
        <v>24</v>
      </c>
      <c r="H89" s="213">
        <f t="shared" si="2"/>
        <v>7.6521739130434785</v>
      </c>
      <c r="I89" s="218">
        <v>400000</v>
      </c>
      <c r="J89" s="219">
        <f t="shared" si="3"/>
        <v>2000000</v>
      </c>
      <c r="K89" s="207"/>
    </row>
    <row r="90" spans="1:11" ht="18" customHeight="1">
      <c r="A90" s="257">
        <v>81</v>
      </c>
      <c r="B90" s="206">
        <v>9</v>
      </c>
      <c r="C90" s="229" t="s">
        <v>21</v>
      </c>
      <c r="D90" s="211" t="s">
        <v>49</v>
      </c>
      <c r="E90" s="206" t="s">
        <v>525</v>
      </c>
      <c r="F90" s="307">
        <v>7.6521739130434785</v>
      </c>
      <c r="G90" s="206" t="s">
        <v>24</v>
      </c>
      <c r="H90" s="213">
        <f t="shared" si="2"/>
        <v>7.6521739130434785</v>
      </c>
      <c r="I90" s="218">
        <v>400000</v>
      </c>
      <c r="J90" s="219">
        <f t="shared" si="3"/>
        <v>2000000</v>
      </c>
      <c r="K90" s="207"/>
    </row>
    <row r="91" spans="1:11" ht="18" customHeight="1">
      <c r="A91" s="257">
        <v>82</v>
      </c>
      <c r="B91" s="206">
        <v>10</v>
      </c>
      <c r="C91" s="229" t="s">
        <v>520</v>
      </c>
      <c r="D91" s="211" t="s">
        <v>684</v>
      </c>
      <c r="E91" s="206" t="s">
        <v>525</v>
      </c>
      <c r="F91" s="307">
        <v>7.608695652173913</v>
      </c>
      <c r="G91" s="206" t="s">
        <v>24</v>
      </c>
      <c r="H91" s="213">
        <f t="shared" si="2"/>
        <v>7.608695652173913</v>
      </c>
      <c r="I91" s="218">
        <v>400000</v>
      </c>
      <c r="J91" s="219">
        <f t="shared" si="3"/>
        <v>2000000</v>
      </c>
      <c r="K91" s="207"/>
    </row>
    <row r="92" spans="1:11" ht="18" customHeight="1">
      <c r="A92" s="257">
        <v>83</v>
      </c>
      <c r="B92" s="206">
        <v>11</v>
      </c>
      <c r="C92" s="229" t="s">
        <v>685</v>
      </c>
      <c r="D92" s="211" t="s">
        <v>85</v>
      </c>
      <c r="E92" s="206" t="s">
        <v>525</v>
      </c>
      <c r="F92" s="307">
        <v>7.565217391304348</v>
      </c>
      <c r="G92" s="206" t="s">
        <v>24</v>
      </c>
      <c r="H92" s="213">
        <f t="shared" si="2"/>
        <v>7.565217391304348</v>
      </c>
      <c r="I92" s="218">
        <v>400000</v>
      </c>
      <c r="J92" s="219">
        <f t="shared" si="3"/>
        <v>2000000</v>
      </c>
      <c r="K92" s="207"/>
    </row>
    <row r="93" spans="1:11" ht="18" customHeight="1">
      <c r="A93" s="257">
        <v>84</v>
      </c>
      <c r="B93" s="206">
        <v>12</v>
      </c>
      <c r="C93" s="229" t="s">
        <v>141</v>
      </c>
      <c r="D93" s="211" t="s">
        <v>41</v>
      </c>
      <c r="E93" s="206" t="s">
        <v>525</v>
      </c>
      <c r="F93" s="307">
        <v>7.521739130434782</v>
      </c>
      <c r="G93" s="206" t="s">
        <v>24</v>
      </c>
      <c r="H93" s="213">
        <f t="shared" si="2"/>
        <v>7.521739130434782</v>
      </c>
      <c r="I93" s="218">
        <v>400000</v>
      </c>
      <c r="J93" s="219">
        <f t="shared" si="3"/>
        <v>2000000</v>
      </c>
      <c r="K93" s="207"/>
    </row>
    <row r="94" spans="1:11" ht="18" customHeight="1">
      <c r="A94" s="257">
        <v>85</v>
      </c>
      <c r="B94" s="206">
        <v>13</v>
      </c>
      <c r="C94" s="229" t="s">
        <v>686</v>
      </c>
      <c r="D94" s="211" t="s">
        <v>417</v>
      </c>
      <c r="E94" s="206" t="s">
        <v>525</v>
      </c>
      <c r="F94" s="307">
        <v>7.391304347826087</v>
      </c>
      <c r="G94" s="206" t="s">
        <v>24</v>
      </c>
      <c r="H94" s="213">
        <f t="shared" si="2"/>
        <v>7.391304347826087</v>
      </c>
      <c r="I94" s="218">
        <v>400000</v>
      </c>
      <c r="J94" s="219">
        <f t="shared" si="3"/>
        <v>2000000</v>
      </c>
      <c r="K94" s="207"/>
    </row>
    <row r="95" spans="1:11" ht="18" customHeight="1">
      <c r="A95" s="257">
        <v>86</v>
      </c>
      <c r="B95" s="206">
        <v>14</v>
      </c>
      <c r="C95" s="229" t="s">
        <v>687</v>
      </c>
      <c r="D95" s="211" t="s">
        <v>325</v>
      </c>
      <c r="E95" s="206" t="s">
        <v>525</v>
      </c>
      <c r="F95" s="307">
        <v>7.391304347826087</v>
      </c>
      <c r="G95" s="206" t="s">
        <v>24</v>
      </c>
      <c r="H95" s="213">
        <f t="shared" si="2"/>
        <v>7.391304347826087</v>
      </c>
      <c r="I95" s="218">
        <v>400000</v>
      </c>
      <c r="J95" s="219">
        <f t="shared" si="3"/>
        <v>2000000</v>
      </c>
      <c r="K95" s="207"/>
    </row>
    <row r="96" spans="1:11" ht="18" customHeight="1">
      <c r="A96" s="257">
        <v>87</v>
      </c>
      <c r="B96" s="206">
        <v>1</v>
      </c>
      <c r="C96" s="229" t="s">
        <v>135</v>
      </c>
      <c r="D96" s="211" t="s">
        <v>663</v>
      </c>
      <c r="E96" s="206" t="s">
        <v>531</v>
      </c>
      <c r="F96" s="307">
        <v>8.217391304347826</v>
      </c>
      <c r="G96" s="206" t="s">
        <v>24</v>
      </c>
      <c r="H96" s="213">
        <f t="shared" si="2"/>
        <v>8.217391304347826</v>
      </c>
      <c r="I96" s="218">
        <v>450000</v>
      </c>
      <c r="J96" s="219">
        <f t="shared" si="3"/>
        <v>2250000</v>
      </c>
      <c r="K96" s="207"/>
    </row>
    <row r="97" spans="1:11" ht="18" customHeight="1">
      <c r="A97" s="257">
        <v>88</v>
      </c>
      <c r="B97" s="206">
        <v>2</v>
      </c>
      <c r="C97" s="229" t="s">
        <v>21</v>
      </c>
      <c r="D97" s="211" t="s">
        <v>526</v>
      </c>
      <c r="E97" s="206" t="s">
        <v>531</v>
      </c>
      <c r="F97" s="307">
        <v>7.739130434782608</v>
      </c>
      <c r="G97" s="206" t="s">
        <v>24</v>
      </c>
      <c r="H97" s="213">
        <f t="shared" si="2"/>
        <v>7.739130434782608</v>
      </c>
      <c r="I97" s="218">
        <v>400000</v>
      </c>
      <c r="J97" s="219">
        <f t="shared" si="3"/>
        <v>2000000</v>
      </c>
      <c r="K97" s="207"/>
    </row>
    <row r="98" spans="1:11" ht="18" customHeight="1">
      <c r="A98" s="257">
        <v>89</v>
      </c>
      <c r="B98" s="206">
        <v>3</v>
      </c>
      <c r="C98" s="229" t="s">
        <v>34</v>
      </c>
      <c r="D98" s="211" t="s">
        <v>95</v>
      </c>
      <c r="E98" s="206" t="s">
        <v>531</v>
      </c>
      <c r="F98" s="307">
        <v>7.6521739130434785</v>
      </c>
      <c r="G98" s="206" t="s">
        <v>24</v>
      </c>
      <c r="H98" s="213">
        <f t="shared" si="2"/>
        <v>7.6521739130434785</v>
      </c>
      <c r="I98" s="218">
        <v>400000</v>
      </c>
      <c r="J98" s="219">
        <f t="shared" si="3"/>
        <v>2000000</v>
      </c>
      <c r="K98" s="207"/>
    </row>
    <row r="99" spans="1:11" ht="18" customHeight="1">
      <c r="A99" s="257">
        <v>90</v>
      </c>
      <c r="B99" s="206">
        <v>4</v>
      </c>
      <c r="C99" s="229" t="s">
        <v>21</v>
      </c>
      <c r="D99" s="211" t="s">
        <v>688</v>
      </c>
      <c r="E99" s="206" t="s">
        <v>531</v>
      </c>
      <c r="F99" s="307">
        <v>7.565217391304348</v>
      </c>
      <c r="G99" s="206" t="s">
        <v>24</v>
      </c>
      <c r="H99" s="213">
        <f t="shared" si="2"/>
        <v>7.565217391304348</v>
      </c>
      <c r="I99" s="218">
        <v>400000</v>
      </c>
      <c r="J99" s="219">
        <f t="shared" si="3"/>
        <v>2000000</v>
      </c>
      <c r="K99" s="207"/>
    </row>
    <row r="100" spans="1:11" ht="18" customHeight="1">
      <c r="A100" s="257">
        <v>91</v>
      </c>
      <c r="B100" s="206">
        <v>5</v>
      </c>
      <c r="C100" s="229" t="s">
        <v>527</v>
      </c>
      <c r="D100" s="211" t="s">
        <v>528</v>
      </c>
      <c r="E100" s="206" t="s">
        <v>531</v>
      </c>
      <c r="F100" s="307">
        <v>7.478260869565218</v>
      </c>
      <c r="G100" s="206" t="s">
        <v>24</v>
      </c>
      <c r="H100" s="213">
        <f t="shared" si="2"/>
        <v>7.478260869565218</v>
      </c>
      <c r="I100" s="218">
        <v>400000</v>
      </c>
      <c r="J100" s="219">
        <f t="shared" si="3"/>
        <v>2000000</v>
      </c>
      <c r="K100" s="207"/>
    </row>
    <row r="101" spans="1:11" ht="18" customHeight="1">
      <c r="A101" s="257">
        <v>92</v>
      </c>
      <c r="B101" s="206">
        <v>1</v>
      </c>
      <c r="C101" s="229" t="s">
        <v>532</v>
      </c>
      <c r="D101" s="211" t="s">
        <v>37</v>
      </c>
      <c r="E101" s="206" t="s">
        <v>539</v>
      </c>
      <c r="F101" s="393">
        <v>8</v>
      </c>
      <c r="G101" s="206" t="s">
        <v>24</v>
      </c>
      <c r="H101" s="213">
        <f t="shared" si="2"/>
        <v>8</v>
      </c>
      <c r="I101" s="218">
        <v>450000</v>
      </c>
      <c r="J101" s="219">
        <f t="shared" si="3"/>
        <v>2250000</v>
      </c>
      <c r="K101" s="207"/>
    </row>
    <row r="102" spans="1:11" ht="18" customHeight="1">
      <c r="A102" s="257">
        <v>93</v>
      </c>
      <c r="B102" s="206">
        <v>2</v>
      </c>
      <c r="C102" s="229" t="s">
        <v>237</v>
      </c>
      <c r="D102" s="211" t="s">
        <v>45</v>
      </c>
      <c r="E102" s="206" t="s">
        <v>539</v>
      </c>
      <c r="F102" s="393">
        <v>7.884615384615385</v>
      </c>
      <c r="G102" s="206" t="s">
        <v>24</v>
      </c>
      <c r="H102" s="213">
        <f t="shared" si="2"/>
        <v>7.884615384615385</v>
      </c>
      <c r="I102" s="218">
        <v>400000</v>
      </c>
      <c r="J102" s="219">
        <f t="shared" si="3"/>
        <v>2000000</v>
      </c>
      <c r="K102" s="207"/>
    </row>
    <row r="103" spans="1:11" ht="18" customHeight="1">
      <c r="A103" s="257">
        <v>94</v>
      </c>
      <c r="B103" s="206">
        <v>3</v>
      </c>
      <c r="C103" s="229" t="s">
        <v>534</v>
      </c>
      <c r="D103" s="211" t="s">
        <v>99</v>
      </c>
      <c r="E103" s="206" t="s">
        <v>539</v>
      </c>
      <c r="F103" s="393">
        <v>7.769230769230769</v>
      </c>
      <c r="G103" s="206" t="s">
        <v>24</v>
      </c>
      <c r="H103" s="213">
        <f t="shared" si="2"/>
        <v>7.769230769230769</v>
      </c>
      <c r="I103" s="218">
        <v>400000</v>
      </c>
      <c r="J103" s="219">
        <f t="shared" si="3"/>
        <v>2000000</v>
      </c>
      <c r="K103" s="207"/>
    </row>
    <row r="104" spans="1:11" ht="18" customHeight="1">
      <c r="A104" s="257">
        <v>95</v>
      </c>
      <c r="B104" s="206">
        <v>4</v>
      </c>
      <c r="C104" s="229" t="s">
        <v>354</v>
      </c>
      <c r="D104" s="211" t="s">
        <v>250</v>
      </c>
      <c r="E104" s="206" t="s">
        <v>539</v>
      </c>
      <c r="F104" s="393">
        <v>7.576923076923077</v>
      </c>
      <c r="G104" s="206" t="s">
        <v>24</v>
      </c>
      <c r="H104" s="213">
        <f t="shared" si="2"/>
        <v>7.576923076923077</v>
      </c>
      <c r="I104" s="218">
        <v>400000</v>
      </c>
      <c r="J104" s="219">
        <f t="shared" si="3"/>
        <v>2000000</v>
      </c>
      <c r="K104" s="207"/>
    </row>
    <row r="105" spans="1:11" ht="18" customHeight="1">
      <c r="A105" s="257">
        <v>96</v>
      </c>
      <c r="B105" s="206">
        <v>5</v>
      </c>
      <c r="C105" s="229" t="s">
        <v>689</v>
      </c>
      <c r="D105" s="211" t="s">
        <v>35</v>
      </c>
      <c r="E105" s="206" t="s">
        <v>539</v>
      </c>
      <c r="F105" s="393">
        <v>7.576923076923077</v>
      </c>
      <c r="G105" s="206" t="s">
        <v>24</v>
      </c>
      <c r="H105" s="213">
        <f t="shared" si="2"/>
        <v>7.576923076923077</v>
      </c>
      <c r="I105" s="218">
        <v>400000</v>
      </c>
      <c r="J105" s="219">
        <f t="shared" si="3"/>
        <v>2000000</v>
      </c>
      <c r="K105" s="207"/>
    </row>
    <row r="106" spans="1:11" ht="18" customHeight="1">
      <c r="A106" s="257">
        <v>97</v>
      </c>
      <c r="B106" s="206">
        <v>6</v>
      </c>
      <c r="C106" s="229" t="s">
        <v>690</v>
      </c>
      <c r="D106" s="211" t="s">
        <v>691</v>
      </c>
      <c r="E106" s="206" t="s">
        <v>539</v>
      </c>
      <c r="F106" s="393">
        <v>7.576923076923077</v>
      </c>
      <c r="G106" s="206" t="s">
        <v>24</v>
      </c>
      <c r="H106" s="213">
        <f t="shared" si="2"/>
        <v>7.576923076923077</v>
      </c>
      <c r="I106" s="218">
        <v>400000</v>
      </c>
      <c r="J106" s="219">
        <f t="shared" si="3"/>
        <v>2000000</v>
      </c>
      <c r="K106" s="207"/>
    </row>
    <row r="107" spans="1:11" ht="18" customHeight="1">
      <c r="A107" s="257">
        <v>98</v>
      </c>
      <c r="B107" s="206">
        <v>7</v>
      </c>
      <c r="C107" s="229" t="s">
        <v>533</v>
      </c>
      <c r="D107" s="211" t="s">
        <v>100</v>
      </c>
      <c r="E107" s="206" t="s">
        <v>539</v>
      </c>
      <c r="F107" s="393">
        <v>7.461538461538462</v>
      </c>
      <c r="G107" s="206" t="s">
        <v>24</v>
      </c>
      <c r="H107" s="213">
        <f t="shared" si="2"/>
        <v>7.461538461538462</v>
      </c>
      <c r="I107" s="218">
        <v>400000</v>
      </c>
      <c r="J107" s="219">
        <f t="shared" si="3"/>
        <v>2000000</v>
      </c>
      <c r="K107" s="207"/>
    </row>
    <row r="108" spans="1:11" ht="18" customHeight="1">
      <c r="A108" s="257">
        <v>99</v>
      </c>
      <c r="B108" s="206">
        <v>8</v>
      </c>
      <c r="C108" s="229" t="s">
        <v>21</v>
      </c>
      <c r="D108" s="211" t="s">
        <v>537</v>
      </c>
      <c r="E108" s="206" t="s">
        <v>539</v>
      </c>
      <c r="F108" s="393">
        <v>7.461538461538462</v>
      </c>
      <c r="G108" s="206" t="s">
        <v>24</v>
      </c>
      <c r="H108" s="213">
        <f t="shared" si="2"/>
        <v>7.461538461538462</v>
      </c>
      <c r="I108" s="218">
        <v>400000</v>
      </c>
      <c r="J108" s="219">
        <f t="shared" si="3"/>
        <v>2000000</v>
      </c>
      <c r="K108" s="207"/>
    </row>
    <row r="109" spans="1:11" ht="18" customHeight="1">
      <c r="A109" s="257">
        <v>100</v>
      </c>
      <c r="B109" s="206">
        <v>9</v>
      </c>
      <c r="C109" s="229" t="s">
        <v>538</v>
      </c>
      <c r="D109" s="211" t="s">
        <v>95</v>
      </c>
      <c r="E109" s="206" t="s">
        <v>539</v>
      </c>
      <c r="F109" s="393">
        <v>7.423076923076923</v>
      </c>
      <c r="G109" s="206" t="s">
        <v>24</v>
      </c>
      <c r="H109" s="213">
        <f t="shared" si="2"/>
        <v>7.423076923076923</v>
      </c>
      <c r="I109" s="218">
        <v>400000</v>
      </c>
      <c r="J109" s="219">
        <f t="shared" si="3"/>
        <v>2000000</v>
      </c>
      <c r="K109" s="207"/>
    </row>
    <row r="110" spans="1:11" ht="18" customHeight="1">
      <c r="A110" s="257">
        <v>101</v>
      </c>
      <c r="B110" s="206">
        <v>1</v>
      </c>
      <c r="C110" s="229" t="s">
        <v>140</v>
      </c>
      <c r="D110" s="211" t="s">
        <v>77</v>
      </c>
      <c r="E110" s="206" t="s">
        <v>544</v>
      </c>
      <c r="F110" s="307">
        <v>8</v>
      </c>
      <c r="G110" s="206" t="s">
        <v>24</v>
      </c>
      <c r="H110" s="213">
        <f t="shared" si="2"/>
        <v>8</v>
      </c>
      <c r="I110" s="218">
        <v>450000</v>
      </c>
      <c r="J110" s="219">
        <f t="shared" si="3"/>
        <v>2250000</v>
      </c>
      <c r="K110" s="207"/>
    </row>
    <row r="111" spans="1:11" ht="18" customHeight="1">
      <c r="A111" s="257">
        <v>102</v>
      </c>
      <c r="B111" s="206">
        <v>2</v>
      </c>
      <c r="C111" s="229" t="s">
        <v>123</v>
      </c>
      <c r="D111" s="211" t="s">
        <v>192</v>
      </c>
      <c r="E111" s="206" t="s">
        <v>544</v>
      </c>
      <c r="F111" s="307">
        <v>7.884615384615385</v>
      </c>
      <c r="G111" s="206" t="s">
        <v>24</v>
      </c>
      <c r="H111" s="213">
        <f t="shared" si="2"/>
        <v>7.884615384615385</v>
      </c>
      <c r="I111" s="218">
        <v>400000</v>
      </c>
      <c r="J111" s="219">
        <f t="shared" si="3"/>
        <v>2000000</v>
      </c>
      <c r="K111" s="207"/>
    </row>
    <row r="112" spans="1:11" ht="18" customHeight="1">
      <c r="A112" s="257">
        <v>103</v>
      </c>
      <c r="B112" s="206">
        <v>3</v>
      </c>
      <c r="C112" s="229" t="s">
        <v>540</v>
      </c>
      <c r="D112" s="211" t="s">
        <v>132</v>
      </c>
      <c r="E112" s="206" t="s">
        <v>544</v>
      </c>
      <c r="F112" s="307">
        <v>7.8076923076923075</v>
      </c>
      <c r="G112" s="206" t="s">
        <v>24</v>
      </c>
      <c r="H112" s="213">
        <f t="shared" si="2"/>
        <v>7.8076923076923075</v>
      </c>
      <c r="I112" s="218">
        <v>400000</v>
      </c>
      <c r="J112" s="219">
        <f t="shared" si="3"/>
        <v>2000000</v>
      </c>
      <c r="K112" s="207"/>
    </row>
    <row r="113" spans="1:11" ht="18" customHeight="1">
      <c r="A113" s="257">
        <v>104</v>
      </c>
      <c r="B113" s="206">
        <v>4</v>
      </c>
      <c r="C113" s="229" t="s">
        <v>237</v>
      </c>
      <c r="D113" s="211" t="s">
        <v>37</v>
      </c>
      <c r="E113" s="206" t="s">
        <v>544</v>
      </c>
      <c r="F113" s="307">
        <v>7.730769230769231</v>
      </c>
      <c r="G113" s="206" t="s">
        <v>24</v>
      </c>
      <c r="H113" s="213">
        <f t="shared" si="2"/>
        <v>7.730769230769231</v>
      </c>
      <c r="I113" s="218">
        <v>400000</v>
      </c>
      <c r="J113" s="219">
        <f t="shared" si="3"/>
        <v>2000000</v>
      </c>
      <c r="K113" s="207"/>
    </row>
    <row r="114" spans="1:11" ht="18" customHeight="1">
      <c r="A114" s="257">
        <v>105</v>
      </c>
      <c r="B114" s="206">
        <v>5</v>
      </c>
      <c r="C114" s="229" t="s">
        <v>141</v>
      </c>
      <c r="D114" s="211" t="s">
        <v>692</v>
      </c>
      <c r="E114" s="206" t="s">
        <v>544</v>
      </c>
      <c r="F114" s="307">
        <v>7.576923076923077</v>
      </c>
      <c r="G114" s="206" t="s">
        <v>24</v>
      </c>
      <c r="H114" s="213">
        <f t="shared" si="2"/>
        <v>7.576923076923077</v>
      </c>
      <c r="I114" s="218">
        <v>400000</v>
      </c>
      <c r="J114" s="219">
        <f t="shared" si="3"/>
        <v>2000000</v>
      </c>
      <c r="K114" s="207"/>
    </row>
    <row r="115" spans="1:11" ht="18" customHeight="1">
      <c r="A115" s="257">
        <v>106</v>
      </c>
      <c r="B115" s="206">
        <v>6</v>
      </c>
      <c r="C115" s="229" t="s">
        <v>111</v>
      </c>
      <c r="D115" s="211" t="s">
        <v>62</v>
      </c>
      <c r="E115" s="206" t="s">
        <v>544</v>
      </c>
      <c r="F115" s="307">
        <v>7.576923076923077</v>
      </c>
      <c r="G115" s="206" t="s">
        <v>24</v>
      </c>
      <c r="H115" s="213">
        <f t="shared" si="2"/>
        <v>7.576923076923077</v>
      </c>
      <c r="I115" s="218">
        <v>400000</v>
      </c>
      <c r="J115" s="219">
        <f t="shared" si="3"/>
        <v>2000000</v>
      </c>
      <c r="K115" s="207"/>
    </row>
    <row r="116" spans="1:11" ht="18" customHeight="1">
      <c r="A116" s="257">
        <v>107</v>
      </c>
      <c r="B116" s="206">
        <v>7</v>
      </c>
      <c r="C116" s="229" t="s">
        <v>543</v>
      </c>
      <c r="D116" s="211" t="s">
        <v>124</v>
      </c>
      <c r="E116" s="206" t="s">
        <v>544</v>
      </c>
      <c r="F116" s="307">
        <v>7.538461538461538</v>
      </c>
      <c r="G116" s="206" t="s">
        <v>24</v>
      </c>
      <c r="H116" s="213">
        <f t="shared" si="2"/>
        <v>7.538461538461538</v>
      </c>
      <c r="I116" s="218">
        <v>400000</v>
      </c>
      <c r="J116" s="219">
        <f t="shared" si="3"/>
        <v>2000000</v>
      </c>
      <c r="K116" s="207"/>
    </row>
    <row r="117" spans="1:11" ht="18" customHeight="1">
      <c r="A117" s="257">
        <v>108</v>
      </c>
      <c r="B117" s="206">
        <v>8</v>
      </c>
      <c r="C117" s="229" t="s">
        <v>237</v>
      </c>
      <c r="D117" s="211" t="s">
        <v>49</v>
      </c>
      <c r="E117" s="206" t="s">
        <v>544</v>
      </c>
      <c r="F117" s="307">
        <v>7.5</v>
      </c>
      <c r="G117" s="206" t="s">
        <v>24</v>
      </c>
      <c r="H117" s="213">
        <f t="shared" si="2"/>
        <v>7.5</v>
      </c>
      <c r="I117" s="218">
        <v>400000</v>
      </c>
      <c r="J117" s="219">
        <f t="shared" si="3"/>
        <v>2000000</v>
      </c>
      <c r="K117" s="207"/>
    </row>
    <row r="118" spans="1:11" ht="18" customHeight="1">
      <c r="A118" s="257">
        <v>109</v>
      </c>
      <c r="B118" s="206">
        <v>9</v>
      </c>
      <c r="C118" s="229" t="s">
        <v>693</v>
      </c>
      <c r="D118" s="211" t="s">
        <v>182</v>
      </c>
      <c r="E118" s="206" t="s">
        <v>544</v>
      </c>
      <c r="F118" s="307">
        <v>7.5</v>
      </c>
      <c r="G118" s="206" t="s">
        <v>24</v>
      </c>
      <c r="H118" s="213">
        <f t="shared" si="2"/>
        <v>7.5</v>
      </c>
      <c r="I118" s="218">
        <v>400000</v>
      </c>
      <c r="J118" s="219">
        <f t="shared" si="3"/>
        <v>2000000</v>
      </c>
      <c r="K118" s="207"/>
    </row>
    <row r="119" spans="1:11" ht="18" customHeight="1">
      <c r="A119" s="257">
        <v>110</v>
      </c>
      <c r="B119" s="206">
        <v>10</v>
      </c>
      <c r="C119" s="229" t="s">
        <v>694</v>
      </c>
      <c r="D119" s="211" t="s">
        <v>695</v>
      </c>
      <c r="E119" s="206" t="s">
        <v>544</v>
      </c>
      <c r="F119" s="307">
        <v>7.5</v>
      </c>
      <c r="G119" s="206" t="s">
        <v>24</v>
      </c>
      <c r="H119" s="213">
        <f t="shared" si="2"/>
        <v>7.5</v>
      </c>
      <c r="I119" s="218">
        <v>400000</v>
      </c>
      <c r="J119" s="219">
        <f t="shared" si="3"/>
        <v>2000000</v>
      </c>
      <c r="K119" s="207"/>
    </row>
    <row r="120" spans="1:11" ht="18" customHeight="1">
      <c r="A120" s="257">
        <v>111</v>
      </c>
      <c r="B120" s="206">
        <v>11</v>
      </c>
      <c r="C120" s="229" t="s">
        <v>21</v>
      </c>
      <c r="D120" s="211" t="s">
        <v>98</v>
      </c>
      <c r="E120" s="206" t="s">
        <v>544</v>
      </c>
      <c r="F120" s="307">
        <v>7.423076923076923</v>
      </c>
      <c r="G120" s="206" t="s">
        <v>24</v>
      </c>
      <c r="H120" s="213">
        <f t="shared" si="2"/>
        <v>7.423076923076923</v>
      </c>
      <c r="I120" s="218">
        <v>400000</v>
      </c>
      <c r="J120" s="219">
        <f t="shared" si="3"/>
        <v>2000000</v>
      </c>
      <c r="K120" s="207"/>
    </row>
    <row r="121" spans="1:11" ht="18" customHeight="1">
      <c r="A121" s="257">
        <v>112</v>
      </c>
      <c r="B121" s="206">
        <v>1</v>
      </c>
      <c r="C121" s="229" t="s">
        <v>546</v>
      </c>
      <c r="D121" s="211" t="s">
        <v>45</v>
      </c>
      <c r="E121" s="206" t="s">
        <v>547</v>
      </c>
      <c r="F121" s="307">
        <v>8.384615384615385</v>
      </c>
      <c r="G121" s="206" t="s">
        <v>24</v>
      </c>
      <c r="H121" s="213">
        <f t="shared" si="2"/>
        <v>8.384615384615385</v>
      </c>
      <c r="I121" s="218">
        <v>450000</v>
      </c>
      <c r="J121" s="219">
        <f t="shared" si="3"/>
        <v>2250000</v>
      </c>
      <c r="K121" s="207"/>
    </row>
    <row r="122" spans="1:11" ht="18" customHeight="1">
      <c r="A122" s="257">
        <v>113</v>
      </c>
      <c r="B122" s="206">
        <v>2</v>
      </c>
      <c r="C122" s="229" t="s">
        <v>21</v>
      </c>
      <c r="D122" s="211" t="s">
        <v>661</v>
      </c>
      <c r="E122" s="206" t="s">
        <v>547</v>
      </c>
      <c r="F122" s="307">
        <v>8.346153846153847</v>
      </c>
      <c r="G122" s="206" t="s">
        <v>24</v>
      </c>
      <c r="H122" s="213">
        <f t="shared" si="2"/>
        <v>8.346153846153847</v>
      </c>
      <c r="I122" s="218">
        <v>450000</v>
      </c>
      <c r="J122" s="219">
        <f t="shared" si="3"/>
        <v>2250000</v>
      </c>
      <c r="K122" s="207"/>
    </row>
    <row r="123" spans="1:11" ht="18" customHeight="1">
      <c r="A123" s="257">
        <v>114</v>
      </c>
      <c r="B123" s="206">
        <v>3</v>
      </c>
      <c r="C123" s="229" t="s">
        <v>123</v>
      </c>
      <c r="D123" s="211" t="s">
        <v>250</v>
      </c>
      <c r="E123" s="206" t="s">
        <v>547</v>
      </c>
      <c r="F123" s="307">
        <v>8.038461538461538</v>
      </c>
      <c r="G123" s="206" t="s">
        <v>24</v>
      </c>
      <c r="H123" s="213">
        <f t="shared" si="2"/>
        <v>8.038461538461538</v>
      </c>
      <c r="I123" s="218">
        <v>450000</v>
      </c>
      <c r="J123" s="219">
        <f t="shared" si="3"/>
        <v>2250000</v>
      </c>
      <c r="K123" s="207"/>
    </row>
    <row r="124" spans="1:11" ht="18" customHeight="1">
      <c r="A124" s="257">
        <v>115</v>
      </c>
      <c r="B124" s="206">
        <v>4</v>
      </c>
      <c r="C124" s="229" t="s">
        <v>696</v>
      </c>
      <c r="D124" s="211" t="s">
        <v>98</v>
      </c>
      <c r="E124" s="206" t="s">
        <v>547</v>
      </c>
      <c r="F124" s="307">
        <v>7.923076923076923</v>
      </c>
      <c r="G124" s="206" t="s">
        <v>24</v>
      </c>
      <c r="H124" s="213">
        <f t="shared" si="2"/>
        <v>7.923076923076923</v>
      </c>
      <c r="I124" s="218">
        <v>400000</v>
      </c>
      <c r="J124" s="219">
        <f t="shared" si="3"/>
        <v>2000000</v>
      </c>
      <c r="K124" s="207"/>
    </row>
    <row r="125" spans="1:11" ht="18" customHeight="1">
      <c r="A125" s="257">
        <v>116</v>
      </c>
      <c r="B125" s="206">
        <v>5</v>
      </c>
      <c r="C125" s="229" t="s">
        <v>545</v>
      </c>
      <c r="D125" s="211" t="s">
        <v>41</v>
      </c>
      <c r="E125" s="206" t="s">
        <v>547</v>
      </c>
      <c r="F125" s="307">
        <v>7.8076923076923075</v>
      </c>
      <c r="G125" s="206" t="s">
        <v>24</v>
      </c>
      <c r="H125" s="213">
        <f t="shared" si="2"/>
        <v>7.8076923076923075</v>
      </c>
      <c r="I125" s="218">
        <v>400000</v>
      </c>
      <c r="J125" s="219">
        <f t="shared" si="3"/>
        <v>2000000</v>
      </c>
      <c r="K125" s="207"/>
    </row>
    <row r="126" spans="1:11" ht="18" customHeight="1">
      <c r="A126" s="257">
        <v>117</v>
      </c>
      <c r="B126" s="206">
        <v>6</v>
      </c>
      <c r="C126" s="229" t="s">
        <v>34</v>
      </c>
      <c r="D126" s="211" t="s">
        <v>82</v>
      </c>
      <c r="E126" s="206" t="s">
        <v>547</v>
      </c>
      <c r="F126" s="307">
        <v>7.730769230769231</v>
      </c>
      <c r="G126" s="206" t="s">
        <v>24</v>
      </c>
      <c r="H126" s="213">
        <f t="shared" si="2"/>
        <v>7.730769230769231</v>
      </c>
      <c r="I126" s="218">
        <v>400000</v>
      </c>
      <c r="J126" s="219">
        <f t="shared" si="3"/>
        <v>2000000</v>
      </c>
      <c r="K126" s="207"/>
    </row>
    <row r="127" spans="1:11" ht="18" customHeight="1">
      <c r="A127" s="257">
        <v>118</v>
      </c>
      <c r="B127" s="206">
        <v>7</v>
      </c>
      <c r="C127" s="229" t="s">
        <v>123</v>
      </c>
      <c r="D127" s="211" t="s">
        <v>537</v>
      </c>
      <c r="E127" s="206" t="s">
        <v>547</v>
      </c>
      <c r="F127" s="307">
        <v>7.576923076923077</v>
      </c>
      <c r="G127" s="206" t="s">
        <v>24</v>
      </c>
      <c r="H127" s="213">
        <f t="shared" si="2"/>
        <v>7.576923076923077</v>
      </c>
      <c r="I127" s="218">
        <v>400000</v>
      </c>
      <c r="J127" s="219">
        <f t="shared" si="3"/>
        <v>2000000</v>
      </c>
      <c r="K127" s="207"/>
    </row>
    <row r="128" spans="1:11" ht="18" customHeight="1">
      <c r="A128" s="257">
        <v>119</v>
      </c>
      <c r="B128" s="206">
        <v>8</v>
      </c>
      <c r="C128" s="229" t="s">
        <v>73</v>
      </c>
      <c r="D128" s="211" t="s">
        <v>697</v>
      </c>
      <c r="E128" s="206" t="s">
        <v>547</v>
      </c>
      <c r="F128" s="307">
        <v>7.538461538461538</v>
      </c>
      <c r="G128" s="206" t="s">
        <v>24</v>
      </c>
      <c r="H128" s="213">
        <f t="shared" si="2"/>
        <v>7.538461538461538</v>
      </c>
      <c r="I128" s="218">
        <v>400000</v>
      </c>
      <c r="J128" s="219">
        <f t="shared" si="3"/>
        <v>2000000</v>
      </c>
      <c r="K128" s="207"/>
    </row>
    <row r="129" spans="1:11" ht="18" customHeight="1">
      <c r="A129" s="257">
        <v>120</v>
      </c>
      <c r="B129" s="206">
        <v>9</v>
      </c>
      <c r="C129" s="229" t="s">
        <v>358</v>
      </c>
      <c r="D129" s="211" t="s">
        <v>326</v>
      </c>
      <c r="E129" s="206" t="s">
        <v>547</v>
      </c>
      <c r="F129" s="307">
        <v>7.423076923076923</v>
      </c>
      <c r="G129" s="206" t="s">
        <v>24</v>
      </c>
      <c r="H129" s="213">
        <f t="shared" si="2"/>
        <v>7.423076923076923</v>
      </c>
      <c r="I129" s="218">
        <v>400000</v>
      </c>
      <c r="J129" s="219">
        <f t="shared" si="3"/>
        <v>2000000</v>
      </c>
      <c r="K129" s="207"/>
    </row>
    <row r="130" spans="1:11" ht="18" customHeight="1">
      <c r="A130" s="257">
        <v>121</v>
      </c>
      <c r="B130" s="206">
        <v>1</v>
      </c>
      <c r="C130" s="398" t="s">
        <v>698</v>
      </c>
      <c r="D130" s="399" t="s">
        <v>699</v>
      </c>
      <c r="E130" s="394" t="s">
        <v>729</v>
      </c>
      <c r="F130" s="395">
        <v>8.63</v>
      </c>
      <c r="G130" s="206" t="s">
        <v>24</v>
      </c>
      <c r="H130" s="213">
        <f t="shared" si="2"/>
        <v>8.63</v>
      </c>
      <c r="I130" s="218">
        <v>150000</v>
      </c>
      <c r="J130" s="219">
        <f>150000*16+250000</f>
        <v>2650000</v>
      </c>
      <c r="K130" s="207"/>
    </row>
    <row r="131" spans="1:11" ht="18" customHeight="1">
      <c r="A131" s="257">
        <v>122</v>
      </c>
      <c r="B131" s="206">
        <v>2</v>
      </c>
      <c r="C131" s="398" t="s">
        <v>700</v>
      </c>
      <c r="D131" s="399" t="s">
        <v>247</v>
      </c>
      <c r="E131" s="394" t="s">
        <v>729</v>
      </c>
      <c r="F131" s="395">
        <v>8.44</v>
      </c>
      <c r="G131" s="206" t="s">
        <v>24</v>
      </c>
      <c r="H131" s="213">
        <f t="shared" si="2"/>
        <v>8.44</v>
      </c>
      <c r="I131" s="218">
        <v>150000</v>
      </c>
      <c r="J131" s="219">
        <f>150000*16+250000</f>
        <v>2650000</v>
      </c>
      <c r="K131" s="207"/>
    </row>
    <row r="132" spans="1:11" ht="18" customHeight="1">
      <c r="A132" s="257">
        <v>123</v>
      </c>
      <c r="B132" s="206">
        <v>3</v>
      </c>
      <c r="C132" s="398" t="s">
        <v>701</v>
      </c>
      <c r="D132" s="399" t="s">
        <v>385</v>
      </c>
      <c r="E132" s="394" t="s">
        <v>729</v>
      </c>
      <c r="F132" s="393">
        <v>8.06</v>
      </c>
      <c r="G132" s="206" t="s">
        <v>24</v>
      </c>
      <c r="H132" s="213">
        <f t="shared" si="2"/>
        <v>8.06</v>
      </c>
      <c r="I132" s="218">
        <v>150000</v>
      </c>
      <c r="J132" s="219">
        <f>150000*16+250000</f>
        <v>2650000</v>
      </c>
      <c r="K132" s="207"/>
    </row>
    <row r="133" spans="1:11" ht="18" customHeight="1">
      <c r="A133" s="257">
        <v>124</v>
      </c>
      <c r="B133" s="206">
        <v>4</v>
      </c>
      <c r="C133" s="398" t="s">
        <v>702</v>
      </c>
      <c r="D133" s="399" t="s">
        <v>556</v>
      </c>
      <c r="E133" s="394" t="s">
        <v>729</v>
      </c>
      <c r="F133" s="393">
        <v>7.69</v>
      </c>
      <c r="G133" s="206" t="s">
        <v>24</v>
      </c>
      <c r="H133" s="213">
        <f t="shared" si="2"/>
        <v>7.69</v>
      </c>
      <c r="I133" s="218">
        <v>150000</v>
      </c>
      <c r="J133" s="219">
        <f aca="true" t="shared" si="4" ref="J133:J168">150000*16</f>
        <v>2400000</v>
      </c>
      <c r="K133" s="207"/>
    </row>
    <row r="134" spans="1:11" ht="18" customHeight="1">
      <c r="A134" s="257">
        <v>125</v>
      </c>
      <c r="B134" s="206">
        <v>5</v>
      </c>
      <c r="C134" s="398" t="s">
        <v>703</v>
      </c>
      <c r="D134" s="399" t="s">
        <v>448</v>
      </c>
      <c r="E134" s="394" t="s">
        <v>729</v>
      </c>
      <c r="F134" s="393">
        <v>8</v>
      </c>
      <c r="G134" s="206" t="s">
        <v>24</v>
      </c>
      <c r="H134" s="213">
        <f t="shared" si="2"/>
        <v>8</v>
      </c>
      <c r="I134" s="218">
        <v>150000</v>
      </c>
      <c r="J134" s="219">
        <f>150000*16+250000</f>
        <v>2650000</v>
      </c>
      <c r="K134" s="207"/>
    </row>
    <row r="135" spans="1:11" ht="18" customHeight="1">
      <c r="A135" s="257">
        <v>126</v>
      </c>
      <c r="B135" s="206">
        <v>1</v>
      </c>
      <c r="C135" s="398" t="s">
        <v>704</v>
      </c>
      <c r="D135" s="399" t="s">
        <v>62</v>
      </c>
      <c r="E135" s="394" t="s">
        <v>730</v>
      </c>
      <c r="F135" s="395">
        <v>8.19</v>
      </c>
      <c r="G135" s="206" t="s">
        <v>24</v>
      </c>
      <c r="H135" s="213">
        <f aca="true" t="shared" si="5" ref="H135:H196">F135</f>
        <v>8.19</v>
      </c>
      <c r="I135" s="218">
        <v>150000</v>
      </c>
      <c r="J135" s="219">
        <f>150000*16+250000</f>
        <v>2650000</v>
      </c>
      <c r="K135" s="207"/>
    </row>
    <row r="136" spans="1:11" ht="18" customHeight="1">
      <c r="A136" s="257">
        <v>127</v>
      </c>
      <c r="B136" s="206">
        <v>2</v>
      </c>
      <c r="C136" s="398" t="s">
        <v>705</v>
      </c>
      <c r="D136" s="399" t="s">
        <v>37</v>
      </c>
      <c r="E136" s="394" t="s">
        <v>730</v>
      </c>
      <c r="F136" s="395">
        <v>7.63</v>
      </c>
      <c r="G136" s="206" t="s">
        <v>24</v>
      </c>
      <c r="H136" s="213">
        <f t="shared" si="5"/>
        <v>7.63</v>
      </c>
      <c r="I136" s="218">
        <v>150000</v>
      </c>
      <c r="J136" s="219">
        <f t="shared" si="4"/>
        <v>2400000</v>
      </c>
      <c r="K136" s="207"/>
    </row>
    <row r="137" spans="1:11" ht="17.25" customHeight="1">
      <c r="A137" s="257">
        <v>128</v>
      </c>
      <c r="B137" s="206">
        <v>3</v>
      </c>
      <c r="C137" s="398" t="s">
        <v>700</v>
      </c>
      <c r="D137" s="399" t="s">
        <v>41</v>
      </c>
      <c r="E137" s="394" t="s">
        <v>730</v>
      </c>
      <c r="F137" s="395">
        <v>7.88</v>
      </c>
      <c r="G137" s="206" t="s">
        <v>24</v>
      </c>
      <c r="H137" s="213">
        <f t="shared" si="5"/>
        <v>7.88</v>
      </c>
      <c r="I137" s="218">
        <v>150000</v>
      </c>
      <c r="J137" s="219">
        <f t="shared" si="4"/>
        <v>2400000</v>
      </c>
      <c r="K137" s="207"/>
    </row>
    <row r="138" spans="1:11" ht="17.25" customHeight="1">
      <c r="A138" s="257">
        <v>129</v>
      </c>
      <c r="B138" s="206">
        <v>4</v>
      </c>
      <c r="C138" s="398" t="s">
        <v>706</v>
      </c>
      <c r="D138" s="399" t="s">
        <v>276</v>
      </c>
      <c r="E138" s="394" t="s">
        <v>730</v>
      </c>
      <c r="F138" s="395">
        <v>7.5</v>
      </c>
      <c r="G138" s="206" t="s">
        <v>24</v>
      </c>
      <c r="H138" s="213">
        <f t="shared" si="5"/>
        <v>7.5</v>
      </c>
      <c r="I138" s="218">
        <v>150000</v>
      </c>
      <c r="J138" s="219">
        <f t="shared" si="4"/>
        <v>2400000</v>
      </c>
      <c r="K138" s="207"/>
    </row>
    <row r="139" spans="1:11" ht="17.25" customHeight="1">
      <c r="A139" s="257">
        <v>130</v>
      </c>
      <c r="B139" s="206">
        <v>1</v>
      </c>
      <c r="C139" s="398" t="s">
        <v>707</v>
      </c>
      <c r="D139" s="399" t="s">
        <v>569</v>
      </c>
      <c r="E139" s="394" t="s">
        <v>731</v>
      </c>
      <c r="F139" s="395">
        <v>7.69</v>
      </c>
      <c r="G139" s="206" t="s">
        <v>24</v>
      </c>
      <c r="H139" s="213">
        <f t="shared" si="5"/>
        <v>7.69</v>
      </c>
      <c r="I139" s="218">
        <v>150000</v>
      </c>
      <c r="J139" s="219">
        <f t="shared" si="4"/>
        <v>2400000</v>
      </c>
      <c r="K139" s="207"/>
    </row>
    <row r="140" spans="1:11" ht="17.25" customHeight="1">
      <c r="A140" s="257">
        <v>131</v>
      </c>
      <c r="B140" s="206">
        <v>2</v>
      </c>
      <c r="C140" s="398" t="s">
        <v>708</v>
      </c>
      <c r="D140" s="399" t="s">
        <v>301</v>
      </c>
      <c r="E140" s="394" t="s">
        <v>731</v>
      </c>
      <c r="F140" s="395">
        <v>7.88</v>
      </c>
      <c r="G140" s="206" t="s">
        <v>24</v>
      </c>
      <c r="H140" s="213">
        <f t="shared" si="5"/>
        <v>7.88</v>
      </c>
      <c r="I140" s="218">
        <v>150000</v>
      </c>
      <c r="J140" s="219">
        <f t="shared" si="4"/>
        <v>2400000</v>
      </c>
      <c r="K140" s="207"/>
    </row>
    <row r="141" spans="1:11" ht="17.25" customHeight="1">
      <c r="A141" s="257">
        <v>132</v>
      </c>
      <c r="B141" s="206">
        <v>3</v>
      </c>
      <c r="C141" s="398" t="s">
        <v>709</v>
      </c>
      <c r="D141" s="399" t="s">
        <v>382</v>
      </c>
      <c r="E141" s="394" t="s">
        <v>731</v>
      </c>
      <c r="F141" s="395">
        <v>7.75</v>
      </c>
      <c r="G141" s="206" t="s">
        <v>24</v>
      </c>
      <c r="H141" s="213">
        <f t="shared" si="5"/>
        <v>7.75</v>
      </c>
      <c r="I141" s="218">
        <v>150000</v>
      </c>
      <c r="J141" s="219">
        <f t="shared" si="4"/>
        <v>2400000</v>
      </c>
      <c r="K141" s="207"/>
    </row>
    <row r="142" spans="1:11" ht="17.25" customHeight="1">
      <c r="A142" s="257">
        <v>133</v>
      </c>
      <c r="B142" s="206">
        <v>4</v>
      </c>
      <c r="C142" s="398" t="s">
        <v>710</v>
      </c>
      <c r="D142" s="399" t="s">
        <v>632</v>
      </c>
      <c r="E142" s="394" t="s">
        <v>731</v>
      </c>
      <c r="F142" s="395">
        <v>8.31</v>
      </c>
      <c r="G142" s="206" t="s">
        <v>24</v>
      </c>
      <c r="H142" s="213">
        <f t="shared" si="5"/>
        <v>8.31</v>
      </c>
      <c r="I142" s="218">
        <v>150000</v>
      </c>
      <c r="J142" s="219">
        <f>150000*16+250000</f>
        <v>2650000</v>
      </c>
      <c r="K142" s="207"/>
    </row>
    <row r="143" spans="1:11" ht="17.25" customHeight="1">
      <c r="A143" s="257">
        <v>134</v>
      </c>
      <c r="B143" s="206">
        <v>5</v>
      </c>
      <c r="C143" s="398" t="s">
        <v>636</v>
      </c>
      <c r="D143" s="399" t="s">
        <v>385</v>
      </c>
      <c r="E143" s="394" t="s">
        <v>731</v>
      </c>
      <c r="F143" s="395">
        <v>8.06</v>
      </c>
      <c r="G143" s="206" t="s">
        <v>24</v>
      </c>
      <c r="H143" s="213">
        <f t="shared" si="5"/>
        <v>8.06</v>
      </c>
      <c r="I143" s="218">
        <v>150000</v>
      </c>
      <c r="J143" s="219">
        <f>150000*16+250000</f>
        <v>2650000</v>
      </c>
      <c r="K143" s="207"/>
    </row>
    <row r="144" spans="1:11" ht="17.25" customHeight="1">
      <c r="A144" s="257">
        <v>135</v>
      </c>
      <c r="B144" s="206">
        <v>6</v>
      </c>
      <c r="C144" s="398" t="s">
        <v>707</v>
      </c>
      <c r="D144" s="399" t="s">
        <v>181</v>
      </c>
      <c r="E144" s="394" t="s">
        <v>731</v>
      </c>
      <c r="F144" s="395">
        <v>7.69</v>
      </c>
      <c r="G144" s="206" t="s">
        <v>24</v>
      </c>
      <c r="H144" s="213">
        <f t="shared" si="5"/>
        <v>7.69</v>
      </c>
      <c r="I144" s="218">
        <v>150000</v>
      </c>
      <c r="J144" s="219">
        <f t="shared" si="4"/>
        <v>2400000</v>
      </c>
      <c r="K144" s="207"/>
    </row>
    <row r="145" spans="1:11" ht="17.25" customHeight="1">
      <c r="A145" s="257">
        <v>136</v>
      </c>
      <c r="B145" s="206">
        <v>7</v>
      </c>
      <c r="C145" s="398" t="s">
        <v>700</v>
      </c>
      <c r="D145" s="399" t="s">
        <v>310</v>
      </c>
      <c r="E145" s="394" t="s">
        <v>731</v>
      </c>
      <c r="F145" s="395">
        <v>8.13</v>
      </c>
      <c r="G145" s="206" t="s">
        <v>24</v>
      </c>
      <c r="H145" s="213">
        <f t="shared" si="5"/>
        <v>8.13</v>
      </c>
      <c r="I145" s="218">
        <v>150000</v>
      </c>
      <c r="J145" s="219">
        <f>150000*16+250000</f>
        <v>2650000</v>
      </c>
      <c r="K145" s="207"/>
    </row>
    <row r="146" spans="1:11" ht="17.25" customHeight="1">
      <c r="A146" s="257">
        <v>137</v>
      </c>
      <c r="B146" s="206">
        <v>8</v>
      </c>
      <c r="C146" s="398" t="s">
        <v>711</v>
      </c>
      <c r="D146" s="399" t="s">
        <v>310</v>
      </c>
      <c r="E146" s="394" t="s">
        <v>731</v>
      </c>
      <c r="F146" s="395">
        <v>7.69</v>
      </c>
      <c r="G146" s="206" t="s">
        <v>24</v>
      </c>
      <c r="H146" s="213">
        <f t="shared" si="5"/>
        <v>7.69</v>
      </c>
      <c r="I146" s="218">
        <v>150000</v>
      </c>
      <c r="J146" s="219">
        <f t="shared" si="4"/>
        <v>2400000</v>
      </c>
      <c r="K146" s="207"/>
    </row>
    <row r="147" spans="1:11" ht="17.25" customHeight="1">
      <c r="A147" s="257">
        <v>138</v>
      </c>
      <c r="B147" s="206">
        <v>9</v>
      </c>
      <c r="C147" s="398" t="s">
        <v>712</v>
      </c>
      <c r="D147" s="399" t="s">
        <v>310</v>
      </c>
      <c r="E147" s="394" t="s">
        <v>731</v>
      </c>
      <c r="F147" s="395">
        <v>7.5</v>
      </c>
      <c r="G147" s="206" t="s">
        <v>24</v>
      </c>
      <c r="H147" s="213">
        <f t="shared" si="5"/>
        <v>7.5</v>
      </c>
      <c r="I147" s="218">
        <v>150000</v>
      </c>
      <c r="J147" s="219">
        <f t="shared" si="4"/>
        <v>2400000</v>
      </c>
      <c r="K147" s="207"/>
    </row>
    <row r="148" spans="1:11" ht="17.25" customHeight="1">
      <c r="A148" s="257">
        <v>139</v>
      </c>
      <c r="B148" s="206">
        <v>10</v>
      </c>
      <c r="C148" s="398" t="s">
        <v>713</v>
      </c>
      <c r="D148" s="399" t="s">
        <v>43</v>
      </c>
      <c r="E148" s="394" t="s">
        <v>731</v>
      </c>
      <c r="F148" s="395">
        <v>7.94</v>
      </c>
      <c r="G148" s="206" t="s">
        <v>24</v>
      </c>
      <c r="H148" s="213">
        <f t="shared" si="5"/>
        <v>7.94</v>
      </c>
      <c r="I148" s="218">
        <v>150000</v>
      </c>
      <c r="J148" s="219">
        <f t="shared" si="4"/>
        <v>2400000</v>
      </c>
      <c r="K148" s="207"/>
    </row>
    <row r="149" spans="1:11" ht="17.25" customHeight="1">
      <c r="A149" s="257">
        <v>140</v>
      </c>
      <c r="B149" s="206">
        <v>11</v>
      </c>
      <c r="C149" s="398" t="s">
        <v>714</v>
      </c>
      <c r="D149" s="399" t="s">
        <v>565</v>
      </c>
      <c r="E149" s="394" t="s">
        <v>731</v>
      </c>
      <c r="F149" s="395">
        <v>7.63</v>
      </c>
      <c r="G149" s="206" t="s">
        <v>24</v>
      </c>
      <c r="H149" s="213">
        <f t="shared" si="5"/>
        <v>7.63</v>
      </c>
      <c r="I149" s="218">
        <v>150000</v>
      </c>
      <c r="J149" s="219">
        <f t="shared" si="4"/>
        <v>2400000</v>
      </c>
      <c r="K149" s="207"/>
    </row>
    <row r="150" spans="1:11" ht="17.25" customHeight="1">
      <c r="A150" s="257">
        <v>141</v>
      </c>
      <c r="B150" s="206">
        <v>12</v>
      </c>
      <c r="C150" s="398" t="s">
        <v>715</v>
      </c>
      <c r="D150" s="399" t="s">
        <v>379</v>
      </c>
      <c r="E150" s="394" t="s">
        <v>731</v>
      </c>
      <c r="F150" s="395">
        <v>7.63</v>
      </c>
      <c r="G150" s="206" t="s">
        <v>24</v>
      </c>
      <c r="H150" s="213">
        <f t="shared" si="5"/>
        <v>7.63</v>
      </c>
      <c r="I150" s="218">
        <v>150000</v>
      </c>
      <c r="J150" s="219">
        <f t="shared" si="4"/>
        <v>2400000</v>
      </c>
      <c r="K150" s="207"/>
    </row>
    <row r="151" spans="1:11" ht="17.25" customHeight="1">
      <c r="A151" s="257">
        <v>142</v>
      </c>
      <c r="B151" s="206">
        <v>1</v>
      </c>
      <c r="C151" s="398" t="s">
        <v>716</v>
      </c>
      <c r="D151" s="399" t="s">
        <v>30</v>
      </c>
      <c r="E151" s="394" t="s">
        <v>732</v>
      </c>
      <c r="F151" s="395">
        <v>7.88</v>
      </c>
      <c r="G151" s="206" t="s">
        <v>24</v>
      </c>
      <c r="H151" s="213">
        <f t="shared" si="5"/>
        <v>7.88</v>
      </c>
      <c r="I151" s="218">
        <v>150000</v>
      </c>
      <c r="J151" s="219">
        <f t="shared" si="4"/>
        <v>2400000</v>
      </c>
      <c r="K151" s="207"/>
    </row>
    <row r="152" spans="1:11" ht="17.25" customHeight="1">
      <c r="A152" s="257">
        <v>143</v>
      </c>
      <c r="B152" s="206">
        <v>2</v>
      </c>
      <c r="C152" s="398" t="s">
        <v>647</v>
      </c>
      <c r="D152" s="399" t="s">
        <v>438</v>
      </c>
      <c r="E152" s="394" t="s">
        <v>732</v>
      </c>
      <c r="F152" s="395">
        <v>8.31</v>
      </c>
      <c r="G152" s="206" t="s">
        <v>24</v>
      </c>
      <c r="H152" s="213">
        <f t="shared" si="5"/>
        <v>8.31</v>
      </c>
      <c r="I152" s="218">
        <v>150000</v>
      </c>
      <c r="J152" s="219">
        <f>150000*16+250000</f>
        <v>2650000</v>
      </c>
      <c r="K152" s="207"/>
    </row>
    <row r="153" spans="1:11" ht="17.25" customHeight="1">
      <c r="A153" s="257">
        <v>144</v>
      </c>
      <c r="B153" s="206">
        <v>3</v>
      </c>
      <c r="C153" s="398" t="s">
        <v>643</v>
      </c>
      <c r="D153" s="399" t="s">
        <v>410</v>
      </c>
      <c r="E153" s="394" t="s">
        <v>732</v>
      </c>
      <c r="F153" s="395">
        <v>8.25</v>
      </c>
      <c r="G153" s="206" t="s">
        <v>24</v>
      </c>
      <c r="H153" s="213">
        <f t="shared" si="5"/>
        <v>8.25</v>
      </c>
      <c r="I153" s="218">
        <v>150000</v>
      </c>
      <c r="J153" s="219">
        <f>150000*16+250000</f>
        <v>2650000</v>
      </c>
      <c r="K153" s="207"/>
    </row>
    <row r="154" spans="1:11" ht="17.25" customHeight="1">
      <c r="A154" s="257">
        <v>145</v>
      </c>
      <c r="B154" s="206">
        <v>4</v>
      </c>
      <c r="C154" s="398" t="s">
        <v>717</v>
      </c>
      <c r="D154" s="399" t="s">
        <v>290</v>
      </c>
      <c r="E154" s="394" t="s">
        <v>732</v>
      </c>
      <c r="F154" s="395">
        <v>7.5</v>
      </c>
      <c r="G154" s="206" t="s">
        <v>24</v>
      </c>
      <c r="H154" s="213">
        <f t="shared" si="5"/>
        <v>7.5</v>
      </c>
      <c r="I154" s="218">
        <v>150000</v>
      </c>
      <c r="J154" s="219">
        <f t="shared" si="4"/>
        <v>2400000</v>
      </c>
      <c r="K154" s="207"/>
    </row>
    <row r="155" spans="1:11" ht="17.25" customHeight="1">
      <c r="A155" s="257">
        <v>146</v>
      </c>
      <c r="B155" s="206">
        <v>5</v>
      </c>
      <c r="C155" s="398" t="s">
        <v>718</v>
      </c>
      <c r="D155" s="399" t="s">
        <v>68</v>
      </c>
      <c r="E155" s="394" t="s">
        <v>732</v>
      </c>
      <c r="F155" s="395">
        <v>7.81</v>
      </c>
      <c r="G155" s="206" t="s">
        <v>24</v>
      </c>
      <c r="H155" s="213">
        <f t="shared" si="5"/>
        <v>7.81</v>
      </c>
      <c r="I155" s="218">
        <v>150000</v>
      </c>
      <c r="J155" s="219">
        <f t="shared" si="4"/>
        <v>2400000</v>
      </c>
      <c r="K155" s="207"/>
    </row>
    <row r="156" spans="1:11" ht="17.25" customHeight="1">
      <c r="A156" s="257">
        <v>147</v>
      </c>
      <c r="B156" s="206">
        <v>6</v>
      </c>
      <c r="C156" s="398" t="s">
        <v>707</v>
      </c>
      <c r="D156" s="399" t="s">
        <v>247</v>
      </c>
      <c r="E156" s="394" t="s">
        <v>732</v>
      </c>
      <c r="F156" s="395">
        <v>7.56</v>
      </c>
      <c r="G156" s="206" t="s">
        <v>24</v>
      </c>
      <c r="H156" s="213">
        <f t="shared" si="5"/>
        <v>7.56</v>
      </c>
      <c r="I156" s="218">
        <v>150000</v>
      </c>
      <c r="J156" s="219">
        <f t="shared" si="4"/>
        <v>2400000</v>
      </c>
      <c r="K156" s="207"/>
    </row>
    <row r="157" spans="1:11" ht="17.25" customHeight="1">
      <c r="A157" s="257">
        <v>148</v>
      </c>
      <c r="B157" s="206">
        <v>7</v>
      </c>
      <c r="C157" s="398" t="s">
        <v>707</v>
      </c>
      <c r="D157" s="399" t="s">
        <v>382</v>
      </c>
      <c r="E157" s="394" t="s">
        <v>732</v>
      </c>
      <c r="F157" s="395">
        <v>7.63</v>
      </c>
      <c r="G157" s="206" t="s">
        <v>24</v>
      </c>
      <c r="H157" s="213">
        <f t="shared" si="5"/>
        <v>7.63</v>
      </c>
      <c r="I157" s="218">
        <v>150000</v>
      </c>
      <c r="J157" s="219">
        <f t="shared" si="4"/>
        <v>2400000</v>
      </c>
      <c r="K157" s="207"/>
    </row>
    <row r="158" spans="1:11" ht="17.25" customHeight="1">
      <c r="A158" s="257">
        <v>149</v>
      </c>
      <c r="B158" s="206">
        <v>8</v>
      </c>
      <c r="C158" s="398" t="s">
        <v>719</v>
      </c>
      <c r="D158" s="399" t="s">
        <v>382</v>
      </c>
      <c r="E158" s="394" t="s">
        <v>732</v>
      </c>
      <c r="F158" s="395">
        <v>7.69</v>
      </c>
      <c r="G158" s="206" t="s">
        <v>24</v>
      </c>
      <c r="H158" s="213">
        <f t="shared" si="5"/>
        <v>7.69</v>
      </c>
      <c r="I158" s="218">
        <v>150000</v>
      </c>
      <c r="J158" s="219">
        <f t="shared" si="4"/>
        <v>2400000</v>
      </c>
      <c r="K158" s="207"/>
    </row>
    <row r="159" spans="1:11" ht="17.25" customHeight="1">
      <c r="A159" s="257">
        <v>150</v>
      </c>
      <c r="B159" s="206">
        <v>9</v>
      </c>
      <c r="C159" s="398" t="s">
        <v>700</v>
      </c>
      <c r="D159" s="399" t="s">
        <v>132</v>
      </c>
      <c r="E159" s="394" t="s">
        <v>732</v>
      </c>
      <c r="F159" s="395">
        <v>7.75</v>
      </c>
      <c r="G159" s="206" t="s">
        <v>24</v>
      </c>
      <c r="H159" s="213">
        <f t="shared" si="5"/>
        <v>7.75</v>
      </c>
      <c r="I159" s="218">
        <v>150000</v>
      </c>
      <c r="J159" s="219">
        <f t="shared" si="4"/>
        <v>2400000</v>
      </c>
      <c r="K159" s="207"/>
    </row>
    <row r="160" spans="1:11" ht="17.25" customHeight="1">
      <c r="A160" s="257">
        <v>151</v>
      </c>
      <c r="B160" s="206">
        <v>10</v>
      </c>
      <c r="C160" s="398" t="s">
        <v>700</v>
      </c>
      <c r="D160" s="399" t="s">
        <v>720</v>
      </c>
      <c r="E160" s="394" t="s">
        <v>732</v>
      </c>
      <c r="F160" s="395">
        <v>7.56</v>
      </c>
      <c r="G160" s="206" t="s">
        <v>24</v>
      </c>
      <c r="H160" s="213">
        <f t="shared" si="5"/>
        <v>7.56</v>
      </c>
      <c r="I160" s="218">
        <v>150000</v>
      </c>
      <c r="J160" s="219">
        <f t="shared" si="4"/>
        <v>2400000</v>
      </c>
      <c r="K160" s="207"/>
    </row>
    <row r="161" spans="1:11" ht="17.25" customHeight="1">
      <c r="A161" s="257">
        <v>152</v>
      </c>
      <c r="B161" s="206">
        <v>11</v>
      </c>
      <c r="C161" s="398" t="s">
        <v>645</v>
      </c>
      <c r="D161" s="399" t="s">
        <v>221</v>
      </c>
      <c r="E161" s="394" t="s">
        <v>732</v>
      </c>
      <c r="F161" s="395">
        <v>7.75</v>
      </c>
      <c r="G161" s="206" t="s">
        <v>24</v>
      </c>
      <c r="H161" s="213">
        <f t="shared" si="5"/>
        <v>7.75</v>
      </c>
      <c r="I161" s="218">
        <v>150000</v>
      </c>
      <c r="J161" s="219">
        <f t="shared" si="4"/>
        <v>2400000</v>
      </c>
      <c r="K161" s="207"/>
    </row>
    <row r="162" spans="1:11" ht="17.25" customHeight="1">
      <c r="A162" s="257">
        <v>153</v>
      </c>
      <c r="B162" s="206">
        <v>12</v>
      </c>
      <c r="C162" s="398" t="s">
        <v>722</v>
      </c>
      <c r="D162" s="399" t="s">
        <v>41</v>
      </c>
      <c r="E162" s="394" t="s">
        <v>732</v>
      </c>
      <c r="F162" s="395">
        <v>8.44</v>
      </c>
      <c r="G162" s="206" t="s">
        <v>24</v>
      </c>
      <c r="H162" s="213">
        <f t="shared" si="5"/>
        <v>8.44</v>
      </c>
      <c r="I162" s="218">
        <v>150000</v>
      </c>
      <c r="J162" s="219">
        <f>150000*16+250000</f>
        <v>2650000</v>
      </c>
      <c r="K162" s="207"/>
    </row>
    <row r="163" spans="1:11" ht="17.25" customHeight="1">
      <c r="A163" s="257">
        <v>154</v>
      </c>
      <c r="B163" s="206">
        <v>1</v>
      </c>
      <c r="C163" s="398" t="s">
        <v>723</v>
      </c>
      <c r="D163" s="399" t="s">
        <v>724</v>
      </c>
      <c r="E163" s="394" t="s">
        <v>733</v>
      </c>
      <c r="F163" s="395">
        <v>7.5</v>
      </c>
      <c r="G163" s="206" t="s">
        <v>24</v>
      </c>
      <c r="H163" s="213">
        <f t="shared" si="5"/>
        <v>7.5</v>
      </c>
      <c r="I163" s="218">
        <v>150000</v>
      </c>
      <c r="J163" s="219">
        <f t="shared" si="4"/>
        <v>2400000</v>
      </c>
      <c r="K163" s="207"/>
    </row>
    <row r="164" spans="1:11" ht="17.25" customHeight="1">
      <c r="A164" s="257">
        <v>155</v>
      </c>
      <c r="B164" s="206">
        <v>2</v>
      </c>
      <c r="C164" s="398" t="s">
        <v>725</v>
      </c>
      <c r="D164" s="399" t="s">
        <v>213</v>
      </c>
      <c r="E164" s="394" t="s">
        <v>733</v>
      </c>
      <c r="F164" s="395">
        <v>7.75</v>
      </c>
      <c r="G164" s="206" t="s">
        <v>24</v>
      </c>
      <c r="H164" s="213">
        <f t="shared" si="5"/>
        <v>7.75</v>
      </c>
      <c r="I164" s="218">
        <v>150000</v>
      </c>
      <c r="J164" s="219">
        <f t="shared" si="4"/>
        <v>2400000</v>
      </c>
      <c r="K164" s="207"/>
    </row>
    <row r="165" spans="1:11" ht="17.25" customHeight="1">
      <c r="A165" s="257">
        <v>156</v>
      </c>
      <c r="B165" s="206">
        <v>3</v>
      </c>
      <c r="C165" s="398" t="s">
        <v>707</v>
      </c>
      <c r="D165" s="399" t="s">
        <v>726</v>
      </c>
      <c r="E165" s="394" t="s">
        <v>733</v>
      </c>
      <c r="F165" s="395">
        <v>7.5</v>
      </c>
      <c r="G165" s="206" t="s">
        <v>24</v>
      </c>
      <c r="H165" s="213">
        <f t="shared" si="5"/>
        <v>7.5</v>
      </c>
      <c r="I165" s="218">
        <v>150000</v>
      </c>
      <c r="J165" s="219">
        <f t="shared" si="4"/>
        <v>2400000</v>
      </c>
      <c r="K165" s="207"/>
    </row>
    <row r="166" spans="1:11" ht="17.25" customHeight="1">
      <c r="A166" s="257">
        <v>157</v>
      </c>
      <c r="B166" s="206">
        <v>4</v>
      </c>
      <c r="C166" s="398" t="s">
        <v>707</v>
      </c>
      <c r="D166" s="399" t="s">
        <v>382</v>
      </c>
      <c r="E166" s="394" t="s">
        <v>733</v>
      </c>
      <c r="F166" s="395">
        <v>7.94</v>
      </c>
      <c r="G166" s="206" t="s">
        <v>24</v>
      </c>
      <c r="H166" s="213">
        <f t="shared" si="5"/>
        <v>7.94</v>
      </c>
      <c r="I166" s="218">
        <v>150000</v>
      </c>
      <c r="J166" s="219">
        <f t="shared" si="4"/>
        <v>2400000</v>
      </c>
      <c r="K166" s="207"/>
    </row>
    <row r="167" spans="1:11" ht="17.25" customHeight="1">
      <c r="A167" s="257">
        <v>158</v>
      </c>
      <c r="B167" s="206">
        <v>5</v>
      </c>
      <c r="C167" s="398" t="s">
        <v>507</v>
      </c>
      <c r="D167" s="399" t="s">
        <v>727</v>
      </c>
      <c r="E167" s="394" t="s">
        <v>733</v>
      </c>
      <c r="F167" s="395">
        <v>7.5</v>
      </c>
      <c r="G167" s="206" t="s">
        <v>24</v>
      </c>
      <c r="H167" s="213">
        <f t="shared" si="5"/>
        <v>7.5</v>
      </c>
      <c r="I167" s="218">
        <v>150000</v>
      </c>
      <c r="J167" s="219">
        <f t="shared" si="4"/>
        <v>2400000</v>
      </c>
      <c r="K167" s="207"/>
    </row>
    <row r="168" spans="1:11" ht="17.25" customHeight="1">
      <c r="A168" s="257">
        <v>159</v>
      </c>
      <c r="B168" s="206">
        <v>6</v>
      </c>
      <c r="C168" s="398" t="s">
        <v>707</v>
      </c>
      <c r="D168" s="399" t="s">
        <v>728</v>
      </c>
      <c r="E168" s="394" t="s">
        <v>733</v>
      </c>
      <c r="F168" s="395">
        <v>7.81</v>
      </c>
      <c r="G168" s="206" t="s">
        <v>24</v>
      </c>
      <c r="H168" s="213">
        <f t="shared" si="5"/>
        <v>7.81</v>
      </c>
      <c r="I168" s="218">
        <v>150000</v>
      </c>
      <c r="J168" s="219">
        <f t="shared" si="4"/>
        <v>2400000</v>
      </c>
      <c r="K168" s="207"/>
    </row>
    <row r="169" spans="1:11" ht="17.25" customHeight="1">
      <c r="A169" s="257">
        <v>160</v>
      </c>
      <c r="B169" s="206">
        <v>1</v>
      </c>
      <c r="C169" s="275" t="s">
        <v>246</v>
      </c>
      <c r="D169" s="276" t="s">
        <v>247</v>
      </c>
      <c r="E169" s="206" t="s">
        <v>156</v>
      </c>
      <c r="F169" s="307">
        <v>9.121212121212121</v>
      </c>
      <c r="G169" s="206" t="s">
        <v>24</v>
      </c>
      <c r="H169" s="213">
        <f t="shared" si="5"/>
        <v>9.121212121212121</v>
      </c>
      <c r="I169" s="218">
        <v>420000</v>
      </c>
      <c r="J169" s="219">
        <f aca="true" t="shared" si="6" ref="J169:J196">I169*5</f>
        <v>2100000</v>
      </c>
      <c r="K169" s="207"/>
    </row>
    <row r="170" spans="1:11" ht="17.25" customHeight="1">
      <c r="A170" s="257">
        <v>161</v>
      </c>
      <c r="B170" s="206">
        <v>2</v>
      </c>
      <c r="C170" s="275" t="s">
        <v>212</v>
      </c>
      <c r="D170" s="276" t="s">
        <v>213</v>
      </c>
      <c r="E170" s="206" t="s">
        <v>156</v>
      </c>
      <c r="F170" s="307">
        <v>9</v>
      </c>
      <c r="G170" s="206" t="s">
        <v>24</v>
      </c>
      <c r="H170" s="213">
        <f t="shared" si="5"/>
        <v>9</v>
      </c>
      <c r="I170" s="218">
        <v>420000</v>
      </c>
      <c r="J170" s="219">
        <f t="shared" si="6"/>
        <v>2100000</v>
      </c>
      <c r="K170" s="207"/>
    </row>
    <row r="171" spans="1:11" ht="18" customHeight="1">
      <c r="A171" s="257">
        <v>162</v>
      </c>
      <c r="B171" s="206">
        <v>3</v>
      </c>
      <c r="C171" s="275" t="s">
        <v>549</v>
      </c>
      <c r="D171" s="276" t="s">
        <v>550</v>
      </c>
      <c r="E171" s="206" t="s">
        <v>156</v>
      </c>
      <c r="F171" s="307">
        <v>8.93939393939394</v>
      </c>
      <c r="G171" s="206" t="s">
        <v>24</v>
      </c>
      <c r="H171" s="213">
        <f t="shared" si="5"/>
        <v>8.93939393939394</v>
      </c>
      <c r="I171" s="218">
        <v>370000</v>
      </c>
      <c r="J171" s="219">
        <f t="shared" si="6"/>
        <v>1850000</v>
      </c>
      <c r="K171" s="207"/>
    </row>
    <row r="172" spans="1:11" ht="18" customHeight="1">
      <c r="A172" s="257">
        <v>163</v>
      </c>
      <c r="B172" s="206">
        <v>4</v>
      </c>
      <c r="C172" s="275" t="s">
        <v>551</v>
      </c>
      <c r="D172" s="276" t="s">
        <v>77</v>
      </c>
      <c r="E172" s="206" t="s">
        <v>156</v>
      </c>
      <c r="F172" s="307">
        <v>8.696969696969697</v>
      </c>
      <c r="G172" s="206" t="s">
        <v>24</v>
      </c>
      <c r="H172" s="213">
        <f t="shared" si="5"/>
        <v>8.696969696969697</v>
      </c>
      <c r="I172" s="218">
        <v>370000</v>
      </c>
      <c r="J172" s="219">
        <f t="shared" si="6"/>
        <v>1850000</v>
      </c>
      <c r="K172" s="207"/>
    </row>
    <row r="173" spans="1:11" ht="18" customHeight="1">
      <c r="A173" s="257">
        <v>164</v>
      </c>
      <c r="B173" s="206">
        <v>5</v>
      </c>
      <c r="C173" s="275" t="s">
        <v>378</v>
      </c>
      <c r="D173" s="276" t="s">
        <v>379</v>
      </c>
      <c r="E173" s="206" t="s">
        <v>156</v>
      </c>
      <c r="F173" s="307">
        <v>8.636363636363637</v>
      </c>
      <c r="G173" s="206" t="s">
        <v>24</v>
      </c>
      <c r="H173" s="213">
        <f t="shared" si="5"/>
        <v>8.636363636363637</v>
      </c>
      <c r="I173" s="218">
        <v>370000</v>
      </c>
      <c r="J173" s="219">
        <f t="shared" si="6"/>
        <v>1850000</v>
      </c>
      <c r="K173" s="207"/>
    </row>
    <row r="174" spans="1:11" ht="18" customHeight="1">
      <c r="A174" s="257">
        <v>165</v>
      </c>
      <c r="B174" s="206">
        <v>6</v>
      </c>
      <c r="C174" s="275" t="s">
        <v>280</v>
      </c>
      <c r="D174" s="276" t="s">
        <v>554</v>
      </c>
      <c r="E174" s="206" t="s">
        <v>156</v>
      </c>
      <c r="F174" s="307">
        <v>8.575757575757576</v>
      </c>
      <c r="G174" s="206" t="s">
        <v>24</v>
      </c>
      <c r="H174" s="213">
        <f t="shared" si="5"/>
        <v>8.575757575757576</v>
      </c>
      <c r="I174" s="218">
        <v>370000</v>
      </c>
      <c r="J174" s="219">
        <f t="shared" si="6"/>
        <v>1850000</v>
      </c>
      <c r="K174" s="207"/>
    </row>
    <row r="175" spans="1:11" ht="18" customHeight="1">
      <c r="A175" s="257">
        <v>166</v>
      </c>
      <c r="B175" s="206">
        <v>7</v>
      </c>
      <c r="C175" s="275" t="s">
        <v>492</v>
      </c>
      <c r="D175" s="276" t="s">
        <v>217</v>
      </c>
      <c r="E175" s="206" t="s">
        <v>156</v>
      </c>
      <c r="F175" s="307">
        <v>8.545454545454545</v>
      </c>
      <c r="G175" s="206" t="s">
        <v>24</v>
      </c>
      <c r="H175" s="213">
        <f t="shared" si="5"/>
        <v>8.545454545454545</v>
      </c>
      <c r="I175" s="218">
        <v>370000</v>
      </c>
      <c r="J175" s="219">
        <f t="shared" si="6"/>
        <v>1850000</v>
      </c>
      <c r="K175" s="207"/>
    </row>
    <row r="176" spans="1:11" ht="18" customHeight="1">
      <c r="A176" s="257">
        <v>167</v>
      </c>
      <c r="B176" s="206">
        <v>8</v>
      </c>
      <c r="C176" s="275" t="s">
        <v>548</v>
      </c>
      <c r="D176" s="276" t="s">
        <v>292</v>
      </c>
      <c r="E176" s="206" t="s">
        <v>156</v>
      </c>
      <c r="F176" s="307">
        <v>8.484848484848484</v>
      </c>
      <c r="G176" s="206" t="s">
        <v>24</v>
      </c>
      <c r="H176" s="213">
        <f t="shared" si="5"/>
        <v>8.484848484848484</v>
      </c>
      <c r="I176" s="218">
        <v>370000</v>
      </c>
      <c r="J176" s="219">
        <f t="shared" si="6"/>
        <v>1850000</v>
      </c>
      <c r="K176" s="207"/>
    </row>
    <row r="177" spans="1:11" ht="18" customHeight="1">
      <c r="A177" s="257">
        <v>168</v>
      </c>
      <c r="B177" s="206">
        <v>9</v>
      </c>
      <c r="C177" s="275" t="s">
        <v>210</v>
      </c>
      <c r="D177" s="276" t="s">
        <v>211</v>
      </c>
      <c r="E177" s="206" t="s">
        <v>156</v>
      </c>
      <c r="F177" s="307">
        <v>8.454545454545455</v>
      </c>
      <c r="G177" s="206" t="s">
        <v>24</v>
      </c>
      <c r="H177" s="213">
        <f t="shared" si="5"/>
        <v>8.454545454545455</v>
      </c>
      <c r="I177" s="218">
        <v>370000</v>
      </c>
      <c r="J177" s="219">
        <f t="shared" si="6"/>
        <v>1850000</v>
      </c>
      <c r="K177" s="207"/>
    </row>
    <row r="178" spans="1:11" ht="18" customHeight="1">
      <c r="A178" s="257">
        <v>169</v>
      </c>
      <c r="B178" s="206">
        <v>10</v>
      </c>
      <c r="C178" s="275" t="s">
        <v>212</v>
      </c>
      <c r="D178" s="276" t="s">
        <v>560</v>
      </c>
      <c r="E178" s="206" t="s">
        <v>156</v>
      </c>
      <c r="F178" s="307">
        <v>8.454545454545455</v>
      </c>
      <c r="G178" s="206" t="s">
        <v>24</v>
      </c>
      <c r="H178" s="213">
        <f t="shared" si="5"/>
        <v>8.454545454545455</v>
      </c>
      <c r="I178" s="218">
        <v>370000</v>
      </c>
      <c r="J178" s="219">
        <f t="shared" si="6"/>
        <v>1850000</v>
      </c>
      <c r="K178" s="207"/>
    </row>
    <row r="179" spans="1:11" ht="18" customHeight="1">
      <c r="A179" s="257">
        <v>170</v>
      </c>
      <c r="B179" s="206">
        <v>11</v>
      </c>
      <c r="C179" s="275" t="s">
        <v>289</v>
      </c>
      <c r="D179" s="276" t="s">
        <v>93</v>
      </c>
      <c r="E179" s="206" t="s">
        <v>156</v>
      </c>
      <c r="F179" s="307">
        <v>8.363636363636363</v>
      </c>
      <c r="G179" s="206" t="s">
        <v>24</v>
      </c>
      <c r="H179" s="213">
        <f t="shared" si="5"/>
        <v>8.363636363636363</v>
      </c>
      <c r="I179" s="218">
        <v>370000</v>
      </c>
      <c r="J179" s="219">
        <f t="shared" si="6"/>
        <v>1850000</v>
      </c>
      <c r="K179" s="207"/>
    </row>
    <row r="180" spans="1:11" ht="18" customHeight="1">
      <c r="A180" s="257">
        <v>171</v>
      </c>
      <c r="B180" s="206">
        <v>12</v>
      </c>
      <c r="C180" s="275" t="s">
        <v>432</v>
      </c>
      <c r="D180" s="276" t="s">
        <v>62</v>
      </c>
      <c r="E180" s="206" t="s">
        <v>156</v>
      </c>
      <c r="F180" s="307">
        <v>8.363636363636363</v>
      </c>
      <c r="G180" s="206" t="s">
        <v>24</v>
      </c>
      <c r="H180" s="213">
        <f t="shared" si="5"/>
        <v>8.363636363636363</v>
      </c>
      <c r="I180" s="218">
        <v>370000</v>
      </c>
      <c r="J180" s="219">
        <f t="shared" si="6"/>
        <v>1850000</v>
      </c>
      <c r="K180" s="207"/>
    </row>
    <row r="181" spans="1:11" ht="18" customHeight="1">
      <c r="A181" s="257">
        <v>172</v>
      </c>
      <c r="B181" s="206">
        <v>13</v>
      </c>
      <c r="C181" s="275" t="s">
        <v>492</v>
      </c>
      <c r="D181" s="276" t="s">
        <v>556</v>
      </c>
      <c r="E181" s="206" t="s">
        <v>156</v>
      </c>
      <c r="F181" s="307">
        <v>8.363636363636363</v>
      </c>
      <c r="G181" s="206" t="s">
        <v>24</v>
      </c>
      <c r="H181" s="213">
        <f t="shared" si="5"/>
        <v>8.363636363636363</v>
      </c>
      <c r="I181" s="218">
        <v>370000</v>
      </c>
      <c r="J181" s="219">
        <f t="shared" si="6"/>
        <v>1850000</v>
      </c>
      <c r="K181" s="207"/>
    </row>
    <row r="182" spans="1:11" ht="18" customHeight="1">
      <c r="A182" s="257">
        <v>173</v>
      </c>
      <c r="B182" s="206">
        <v>14</v>
      </c>
      <c r="C182" s="275" t="s">
        <v>212</v>
      </c>
      <c r="D182" s="276" t="s">
        <v>559</v>
      </c>
      <c r="E182" s="206" t="s">
        <v>156</v>
      </c>
      <c r="F182" s="307">
        <v>8.242424242424242</v>
      </c>
      <c r="G182" s="206" t="s">
        <v>24</v>
      </c>
      <c r="H182" s="213">
        <f t="shared" si="5"/>
        <v>8.242424242424242</v>
      </c>
      <c r="I182" s="218">
        <v>370000</v>
      </c>
      <c r="J182" s="219">
        <f t="shared" si="6"/>
        <v>1850000</v>
      </c>
      <c r="K182" s="207"/>
    </row>
    <row r="183" spans="1:11" ht="18" customHeight="1">
      <c r="A183" s="257">
        <v>174</v>
      </c>
      <c r="B183" s="206">
        <v>15</v>
      </c>
      <c r="C183" s="275" t="s">
        <v>275</v>
      </c>
      <c r="D183" s="276" t="s">
        <v>268</v>
      </c>
      <c r="E183" s="206" t="s">
        <v>156</v>
      </c>
      <c r="F183" s="307">
        <v>8.242424242424242</v>
      </c>
      <c r="G183" s="206" t="s">
        <v>24</v>
      </c>
      <c r="H183" s="213">
        <f t="shared" si="5"/>
        <v>8.242424242424242</v>
      </c>
      <c r="I183" s="218">
        <v>370000</v>
      </c>
      <c r="J183" s="219">
        <f t="shared" si="6"/>
        <v>1850000</v>
      </c>
      <c r="K183" s="207"/>
    </row>
    <row r="184" spans="1:11" ht="18" customHeight="1">
      <c r="A184" s="257">
        <v>175</v>
      </c>
      <c r="B184" s="206">
        <v>16</v>
      </c>
      <c r="C184" s="275" t="s">
        <v>455</v>
      </c>
      <c r="D184" s="276" t="s">
        <v>301</v>
      </c>
      <c r="E184" s="206" t="s">
        <v>156</v>
      </c>
      <c r="F184" s="307">
        <v>8.06060606060606</v>
      </c>
      <c r="G184" s="206" t="s">
        <v>24</v>
      </c>
      <c r="H184" s="213">
        <f t="shared" si="5"/>
        <v>8.06060606060606</v>
      </c>
      <c r="I184" s="218">
        <v>370000</v>
      </c>
      <c r="J184" s="219">
        <f t="shared" si="6"/>
        <v>1850000</v>
      </c>
      <c r="K184" s="207"/>
    </row>
    <row r="185" spans="1:11" ht="18" customHeight="1">
      <c r="A185" s="257">
        <v>176</v>
      </c>
      <c r="B185" s="206">
        <v>17</v>
      </c>
      <c r="C185" s="275" t="s">
        <v>280</v>
      </c>
      <c r="D185" s="276" t="s">
        <v>763</v>
      </c>
      <c r="E185" s="206" t="s">
        <v>156</v>
      </c>
      <c r="F185" s="307">
        <v>8</v>
      </c>
      <c r="G185" s="206" t="s">
        <v>24</v>
      </c>
      <c r="H185" s="213">
        <f t="shared" si="5"/>
        <v>8</v>
      </c>
      <c r="I185" s="218">
        <v>370000</v>
      </c>
      <c r="J185" s="219">
        <f t="shared" si="6"/>
        <v>1850000</v>
      </c>
      <c r="K185" s="207"/>
    </row>
    <row r="186" spans="1:11" ht="18" customHeight="1">
      <c r="A186" s="257">
        <v>177</v>
      </c>
      <c r="B186" s="206">
        <v>18</v>
      </c>
      <c r="C186" s="275" t="s">
        <v>214</v>
      </c>
      <c r="D186" s="276" t="s">
        <v>556</v>
      </c>
      <c r="E186" s="206" t="s">
        <v>156</v>
      </c>
      <c r="F186" s="307">
        <v>7.96969696969697</v>
      </c>
      <c r="G186" s="206" t="s">
        <v>24</v>
      </c>
      <c r="H186" s="213">
        <f t="shared" si="5"/>
        <v>7.96969696969697</v>
      </c>
      <c r="I186" s="218">
        <v>320000</v>
      </c>
      <c r="J186" s="219">
        <f t="shared" si="6"/>
        <v>1600000</v>
      </c>
      <c r="K186" s="207"/>
    </row>
    <row r="187" spans="1:11" ht="18" customHeight="1">
      <c r="A187" s="257">
        <v>178</v>
      </c>
      <c r="B187" s="206">
        <v>19</v>
      </c>
      <c r="C187" s="275" t="s">
        <v>212</v>
      </c>
      <c r="D187" s="276" t="s">
        <v>552</v>
      </c>
      <c r="E187" s="206" t="s">
        <v>156</v>
      </c>
      <c r="F187" s="307">
        <v>7.909090909090909</v>
      </c>
      <c r="G187" s="206" t="s">
        <v>24</v>
      </c>
      <c r="H187" s="213">
        <f t="shared" si="5"/>
        <v>7.909090909090909</v>
      </c>
      <c r="I187" s="218">
        <v>320000</v>
      </c>
      <c r="J187" s="219">
        <f t="shared" si="6"/>
        <v>1600000</v>
      </c>
      <c r="K187" s="207"/>
    </row>
    <row r="188" spans="1:11" ht="18" customHeight="1">
      <c r="A188" s="257">
        <v>179</v>
      </c>
      <c r="B188" s="206">
        <v>20</v>
      </c>
      <c r="C188" s="376" t="s">
        <v>555</v>
      </c>
      <c r="D188" s="377" t="s">
        <v>119</v>
      </c>
      <c r="E188" s="206" t="s">
        <v>156</v>
      </c>
      <c r="F188" s="307">
        <v>7.909090909090909</v>
      </c>
      <c r="G188" s="206" t="s">
        <v>24</v>
      </c>
      <c r="H188" s="213">
        <f t="shared" si="5"/>
        <v>7.909090909090909</v>
      </c>
      <c r="I188" s="218">
        <v>320000</v>
      </c>
      <c r="J188" s="219">
        <f t="shared" si="6"/>
        <v>1600000</v>
      </c>
      <c r="K188" s="207"/>
    </row>
    <row r="189" spans="1:11" ht="18" customHeight="1">
      <c r="A189" s="257">
        <v>180</v>
      </c>
      <c r="B189" s="206">
        <v>21</v>
      </c>
      <c r="C189" s="275" t="s">
        <v>280</v>
      </c>
      <c r="D189" s="276" t="s">
        <v>268</v>
      </c>
      <c r="E189" s="206" t="s">
        <v>156</v>
      </c>
      <c r="F189" s="307">
        <v>7.909090909090909</v>
      </c>
      <c r="G189" s="206" t="s">
        <v>24</v>
      </c>
      <c r="H189" s="213">
        <f t="shared" si="5"/>
        <v>7.909090909090909</v>
      </c>
      <c r="I189" s="218">
        <v>320000</v>
      </c>
      <c r="J189" s="219">
        <f t="shared" si="6"/>
        <v>1600000</v>
      </c>
      <c r="K189" s="207"/>
    </row>
    <row r="190" spans="1:11" ht="18" customHeight="1">
      <c r="A190" s="257">
        <v>181</v>
      </c>
      <c r="B190" s="206">
        <v>1</v>
      </c>
      <c r="C190" s="362" t="s">
        <v>571</v>
      </c>
      <c r="D190" s="346" t="s">
        <v>389</v>
      </c>
      <c r="E190" s="206" t="s">
        <v>433</v>
      </c>
      <c r="F190" s="307">
        <v>8.727272727272727</v>
      </c>
      <c r="G190" s="206" t="s">
        <v>24</v>
      </c>
      <c r="H190" s="213">
        <f t="shared" si="5"/>
        <v>8.727272727272727</v>
      </c>
      <c r="I190" s="218">
        <v>370000</v>
      </c>
      <c r="J190" s="219">
        <f t="shared" si="6"/>
        <v>1850000</v>
      </c>
      <c r="K190" s="207"/>
    </row>
    <row r="191" spans="1:11" ht="18" customHeight="1">
      <c r="A191" s="257">
        <v>182</v>
      </c>
      <c r="B191" s="206">
        <v>2</v>
      </c>
      <c r="C191" s="362" t="s">
        <v>212</v>
      </c>
      <c r="D191" s="346" t="s">
        <v>306</v>
      </c>
      <c r="E191" s="206" t="s">
        <v>433</v>
      </c>
      <c r="F191" s="307">
        <v>8.666666666666666</v>
      </c>
      <c r="G191" s="206" t="s">
        <v>24</v>
      </c>
      <c r="H191" s="213">
        <f t="shared" si="5"/>
        <v>8.666666666666666</v>
      </c>
      <c r="I191" s="218">
        <v>370000</v>
      </c>
      <c r="J191" s="219">
        <f t="shared" si="6"/>
        <v>1850000</v>
      </c>
      <c r="K191" s="207"/>
    </row>
    <row r="192" spans="1:11" ht="18" customHeight="1">
      <c r="A192" s="257">
        <v>183</v>
      </c>
      <c r="B192" s="206">
        <v>3</v>
      </c>
      <c r="C192" s="362" t="s">
        <v>381</v>
      </c>
      <c r="D192" s="346" t="s">
        <v>382</v>
      </c>
      <c r="E192" s="206" t="s">
        <v>433</v>
      </c>
      <c r="F192" s="307">
        <v>8.484848484848484</v>
      </c>
      <c r="G192" s="206" t="s">
        <v>24</v>
      </c>
      <c r="H192" s="213">
        <f t="shared" si="5"/>
        <v>8.484848484848484</v>
      </c>
      <c r="I192" s="218">
        <v>370000</v>
      </c>
      <c r="J192" s="219">
        <f t="shared" si="6"/>
        <v>1850000</v>
      </c>
      <c r="K192" s="207"/>
    </row>
    <row r="193" spans="1:11" ht="18" customHeight="1">
      <c r="A193" s="257">
        <v>184</v>
      </c>
      <c r="B193" s="206">
        <v>4</v>
      </c>
      <c r="C193" s="362" t="s">
        <v>577</v>
      </c>
      <c r="D193" s="346" t="s">
        <v>211</v>
      </c>
      <c r="E193" s="206" t="s">
        <v>433</v>
      </c>
      <c r="F193" s="307">
        <v>8.333333333333334</v>
      </c>
      <c r="G193" s="206" t="s">
        <v>24</v>
      </c>
      <c r="H193" s="213">
        <f t="shared" si="5"/>
        <v>8.333333333333334</v>
      </c>
      <c r="I193" s="218">
        <v>370000</v>
      </c>
      <c r="J193" s="219">
        <f t="shared" si="6"/>
        <v>1850000</v>
      </c>
      <c r="K193" s="207"/>
    </row>
    <row r="194" spans="1:11" ht="18" customHeight="1">
      <c r="A194" s="257">
        <v>185</v>
      </c>
      <c r="B194" s="206">
        <v>5</v>
      </c>
      <c r="C194" s="362" t="s">
        <v>464</v>
      </c>
      <c r="D194" s="346" t="s">
        <v>303</v>
      </c>
      <c r="E194" s="206" t="s">
        <v>433</v>
      </c>
      <c r="F194" s="307">
        <v>8.242424242424242</v>
      </c>
      <c r="G194" s="206" t="s">
        <v>24</v>
      </c>
      <c r="H194" s="213">
        <f t="shared" si="5"/>
        <v>8.242424242424242</v>
      </c>
      <c r="I194" s="218">
        <v>370000</v>
      </c>
      <c r="J194" s="219">
        <f t="shared" si="6"/>
        <v>1850000</v>
      </c>
      <c r="K194" s="207"/>
    </row>
    <row r="195" spans="1:11" ht="18" customHeight="1">
      <c r="A195" s="257">
        <v>186</v>
      </c>
      <c r="B195" s="206">
        <v>6</v>
      </c>
      <c r="C195" s="362" t="s">
        <v>572</v>
      </c>
      <c r="D195" s="346" t="s">
        <v>68</v>
      </c>
      <c r="E195" s="206" t="s">
        <v>433</v>
      </c>
      <c r="F195" s="307">
        <v>8.212121212121213</v>
      </c>
      <c r="G195" s="206" t="s">
        <v>24</v>
      </c>
      <c r="H195" s="213">
        <f t="shared" si="5"/>
        <v>8.212121212121213</v>
      </c>
      <c r="I195" s="218">
        <v>370000</v>
      </c>
      <c r="J195" s="219">
        <f t="shared" si="6"/>
        <v>1850000</v>
      </c>
      <c r="K195" s="207"/>
    </row>
    <row r="196" spans="1:11" ht="18" customHeight="1">
      <c r="A196" s="257">
        <v>187</v>
      </c>
      <c r="B196" s="206">
        <v>7</v>
      </c>
      <c r="C196" s="362" t="s">
        <v>566</v>
      </c>
      <c r="D196" s="346" t="s">
        <v>382</v>
      </c>
      <c r="E196" s="206" t="s">
        <v>433</v>
      </c>
      <c r="F196" s="272">
        <v>8.181818181818182</v>
      </c>
      <c r="G196" s="206" t="s">
        <v>24</v>
      </c>
      <c r="H196" s="213">
        <f t="shared" si="5"/>
        <v>8.181818181818182</v>
      </c>
      <c r="I196" s="218">
        <v>370000</v>
      </c>
      <c r="J196" s="219">
        <f t="shared" si="6"/>
        <v>1850000</v>
      </c>
      <c r="K196" s="207"/>
    </row>
    <row r="197" spans="1:11" ht="18" customHeight="1">
      <c r="A197" s="257">
        <v>188</v>
      </c>
      <c r="B197" s="206">
        <v>8</v>
      </c>
      <c r="C197" s="362" t="s">
        <v>278</v>
      </c>
      <c r="D197" s="346" t="s">
        <v>570</v>
      </c>
      <c r="E197" s="206" t="s">
        <v>433</v>
      </c>
      <c r="F197" s="272">
        <v>8.030303030303031</v>
      </c>
      <c r="G197" s="206" t="s">
        <v>24</v>
      </c>
      <c r="H197" s="213">
        <f aca="true" t="shared" si="7" ref="H197:H307">F197</f>
        <v>8.030303030303031</v>
      </c>
      <c r="I197" s="218">
        <v>370000</v>
      </c>
      <c r="J197" s="219">
        <f aca="true" t="shared" si="8" ref="J197:J279">I197*5</f>
        <v>1850000</v>
      </c>
      <c r="K197" s="207"/>
    </row>
    <row r="198" spans="1:11" ht="18" customHeight="1">
      <c r="A198" s="257">
        <v>189</v>
      </c>
      <c r="B198" s="206">
        <v>9</v>
      </c>
      <c r="C198" s="362" t="s">
        <v>766</v>
      </c>
      <c r="D198" s="346" t="s">
        <v>767</v>
      </c>
      <c r="E198" s="206" t="s">
        <v>433</v>
      </c>
      <c r="F198" s="272">
        <v>7.96969696969697</v>
      </c>
      <c r="G198" s="206" t="s">
        <v>24</v>
      </c>
      <c r="H198" s="213">
        <f>F198</f>
        <v>7.96969696969697</v>
      </c>
      <c r="I198" s="218">
        <v>320000</v>
      </c>
      <c r="J198" s="219">
        <f t="shared" si="8"/>
        <v>1600000</v>
      </c>
      <c r="K198" s="207"/>
    </row>
    <row r="199" spans="1:11" ht="18" customHeight="1">
      <c r="A199" s="257">
        <v>190</v>
      </c>
      <c r="B199" s="206">
        <v>10</v>
      </c>
      <c r="C199" s="362" t="s">
        <v>576</v>
      </c>
      <c r="D199" s="346" t="s">
        <v>211</v>
      </c>
      <c r="E199" s="206" t="s">
        <v>433</v>
      </c>
      <c r="F199" s="272">
        <v>7.878787878787879</v>
      </c>
      <c r="G199" s="206" t="s">
        <v>24</v>
      </c>
      <c r="H199" s="213">
        <f>F199</f>
        <v>7.878787878787879</v>
      </c>
      <c r="I199" s="218">
        <v>320000</v>
      </c>
      <c r="J199" s="219">
        <f t="shared" si="8"/>
        <v>1600000</v>
      </c>
      <c r="K199" s="207"/>
    </row>
    <row r="200" spans="1:11" ht="18" customHeight="1">
      <c r="A200" s="257">
        <v>191</v>
      </c>
      <c r="B200" s="206">
        <v>11</v>
      </c>
      <c r="C200" s="362" t="s">
        <v>212</v>
      </c>
      <c r="D200" s="346" t="s">
        <v>651</v>
      </c>
      <c r="E200" s="206" t="s">
        <v>433</v>
      </c>
      <c r="F200" s="272">
        <v>7.878787878787879</v>
      </c>
      <c r="G200" s="206" t="s">
        <v>24</v>
      </c>
      <c r="H200" s="213">
        <f>F200</f>
        <v>7.878787878787879</v>
      </c>
      <c r="I200" s="218">
        <v>320000</v>
      </c>
      <c r="J200" s="219">
        <f t="shared" si="8"/>
        <v>1600000</v>
      </c>
      <c r="K200" s="207"/>
    </row>
    <row r="201" spans="1:11" ht="18" customHeight="1">
      <c r="A201" s="257">
        <v>192</v>
      </c>
      <c r="B201" s="206">
        <v>12</v>
      </c>
      <c r="C201" s="362" t="s">
        <v>291</v>
      </c>
      <c r="D201" s="346" t="s">
        <v>567</v>
      </c>
      <c r="E201" s="206" t="s">
        <v>433</v>
      </c>
      <c r="F201" s="272">
        <v>7.878787878787879</v>
      </c>
      <c r="G201" s="206" t="s">
        <v>24</v>
      </c>
      <c r="H201" s="213">
        <f>F201</f>
        <v>7.878787878787879</v>
      </c>
      <c r="I201" s="218">
        <v>320000</v>
      </c>
      <c r="J201" s="219">
        <f t="shared" si="8"/>
        <v>1600000</v>
      </c>
      <c r="K201" s="207"/>
    </row>
    <row r="202" spans="1:11" ht="18" customHeight="1">
      <c r="A202" s="257">
        <v>193</v>
      </c>
      <c r="B202" s="206">
        <v>1</v>
      </c>
      <c r="C202" s="362" t="s">
        <v>463</v>
      </c>
      <c r="D202" s="346" t="s">
        <v>249</v>
      </c>
      <c r="E202" s="206" t="s">
        <v>157</v>
      </c>
      <c r="F202" s="272">
        <v>8.757575757575758</v>
      </c>
      <c r="G202" s="206" t="s">
        <v>24</v>
      </c>
      <c r="H202" s="213">
        <f t="shared" si="7"/>
        <v>8.757575757575758</v>
      </c>
      <c r="I202" s="218">
        <v>370000</v>
      </c>
      <c r="J202" s="219">
        <f t="shared" si="8"/>
        <v>1850000</v>
      </c>
      <c r="K202" s="207"/>
    </row>
    <row r="203" spans="1:11" ht="18" customHeight="1">
      <c r="A203" s="257">
        <v>194</v>
      </c>
      <c r="B203" s="206">
        <v>2</v>
      </c>
      <c r="C203" s="362" t="s">
        <v>212</v>
      </c>
      <c r="D203" s="346" t="s">
        <v>215</v>
      </c>
      <c r="E203" s="206" t="s">
        <v>157</v>
      </c>
      <c r="F203" s="307">
        <v>8.454545454545455</v>
      </c>
      <c r="G203" s="206" t="s">
        <v>24</v>
      </c>
      <c r="H203" s="213">
        <f t="shared" si="7"/>
        <v>8.454545454545455</v>
      </c>
      <c r="I203" s="218">
        <v>370000</v>
      </c>
      <c r="J203" s="219">
        <f t="shared" si="8"/>
        <v>1850000</v>
      </c>
      <c r="K203" s="207"/>
    </row>
    <row r="204" spans="1:11" ht="18" customHeight="1">
      <c r="A204" s="257">
        <v>195</v>
      </c>
      <c r="B204" s="206">
        <v>3</v>
      </c>
      <c r="C204" s="362" t="s">
        <v>580</v>
      </c>
      <c r="D204" s="346" t="s">
        <v>303</v>
      </c>
      <c r="E204" s="206" t="s">
        <v>157</v>
      </c>
      <c r="F204" s="307">
        <v>8.424242424242424</v>
      </c>
      <c r="G204" s="206" t="s">
        <v>24</v>
      </c>
      <c r="H204" s="213">
        <f t="shared" si="7"/>
        <v>8.424242424242424</v>
      </c>
      <c r="I204" s="218">
        <v>370000</v>
      </c>
      <c r="J204" s="219">
        <f t="shared" si="8"/>
        <v>1850000</v>
      </c>
      <c r="K204" s="207"/>
    </row>
    <row r="205" spans="1:11" ht="17.25" customHeight="1">
      <c r="A205" s="257">
        <v>196</v>
      </c>
      <c r="B205" s="206">
        <v>4</v>
      </c>
      <c r="C205" s="362" t="s">
        <v>376</v>
      </c>
      <c r="D205" s="346" t="s">
        <v>386</v>
      </c>
      <c r="E205" s="206" t="s">
        <v>157</v>
      </c>
      <c r="F205" s="307">
        <v>8.424242424242424</v>
      </c>
      <c r="G205" s="206" t="s">
        <v>24</v>
      </c>
      <c r="H205" s="213">
        <f t="shared" si="7"/>
        <v>8.424242424242424</v>
      </c>
      <c r="I205" s="218">
        <v>370000</v>
      </c>
      <c r="J205" s="219">
        <f t="shared" si="8"/>
        <v>1850000</v>
      </c>
      <c r="K205" s="207"/>
    </row>
    <row r="206" spans="1:11" ht="17.25" customHeight="1">
      <c r="A206" s="257">
        <v>197</v>
      </c>
      <c r="B206" s="206">
        <v>5</v>
      </c>
      <c r="C206" s="362" t="s">
        <v>214</v>
      </c>
      <c r="D206" s="346" t="s">
        <v>215</v>
      </c>
      <c r="E206" s="206" t="s">
        <v>157</v>
      </c>
      <c r="F206" s="307">
        <v>8.333333333333334</v>
      </c>
      <c r="G206" s="206" t="s">
        <v>24</v>
      </c>
      <c r="H206" s="213">
        <f t="shared" si="7"/>
        <v>8.333333333333334</v>
      </c>
      <c r="I206" s="218">
        <v>370000</v>
      </c>
      <c r="J206" s="219">
        <f t="shared" si="8"/>
        <v>1850000</v>
      </c>
      <c r="K206" s="207"/>
    </row>
    <row r="207" spans="1:11" ht="17.25" customHeight="1">
      <c r="A207" s="257">
        <v>198</v>
      </c>
      <c r="B207" s="206">
        <v>6</v>
      </c>
      <c r="C207" s="362" t="s">
        <v>278</v>
      </c>
      <c r="D207" s="346" t="s">
        <v>586</v>
      </c>
      <c r="E207" s="206" t="s">
        <v>157</v>
      </c>
      <c r="F207" s="307">
        <v>8.272727272727273</v>
      </c>
      <c r="G207" s="206" t="s">
        <v>24</v>
      </c>
      <c r="H207" s="213">
        <f t="shared" si="7"/>
        <v>8.272727272727273</v>
      </c>
      <c r="I207" s="218">
        <v>370000</v>
      </c>
      <c r="J207" s="219">
        <f t="shared" si="8"/>
        <v>1850000</v>
      </c>
      <c r="K207" s="207"/>
    </row>
    <row r="208" spans="1:11" ht="17.25" customHeight="1">
      <c r="A208" s="257">
        <v>199</v>
      </c>
      <c r="B208" s="206">
        <v>7</v>
      </c>
      <c r="C208" s="362" t="s">
        <v>265</v>
      </c>
      <c r="D208" s="346" t="s">
        <v>556</v>
      </c>
      <c r="E208" s="206" t="s">
        <v>157</v>
      </c>
      <c r="F208" s="307">
        <v>8.272727272727273</v>
      </c>
      <c r="G208" s="206" t="s">
        <v>24</v>
      </c>
      <c r="H208" s="213">
        <f t="shared" si="7"/>
        <v>8.272727272727273</v>
      </c>
      <c r="I208" s="218">
        <v>370000</v>
      </c>
      <c r="J208" s="219">
        <f t="shared" si="8"/>
        <v>1850000</v>
      </c>
      <c r="K208" s="207"/>
    </row>
    <row r="209" spans="1:11" ht="17.25" customHeight="1">
      <c r="A209" s="257">
        <v>200</v>
      </c>
      <c r="B209" s="206">
        <v>8</v>
      </c>
      <c r="C209" s="362" t="s">
        <v>764</v>
      </c>
      <c r="D209" s="346" t="s">
        <v>100</v>
      </c>
      <c r="E209" s="206" t="s">
        <v>157</v>
      </c>
      <c r="F209" s="307">
        <v>8.212121212121213</v>
      </c>
      <c r="G209" s="206" t="s">
        <v>24</v>
      </c>
      <c r="H209" s="213">
        <f t="shared" si="7"/>
        <v>8.212121212121213</v>
      </c>
      <c r="I209" s="218">
        <v>370000</v>
      </c>
      <c r="J209" s="219">
        <f t="shared" si="8"/>
        <v>1850000</v>
      </c>
      <c r="K209" s="207"/>
    </row>
    <row r="210" spans="1:11" ht="17.25" customHeight="1">
      <c r="A210" s="257">
        <v>201</v>
      </c>
      <c r="B210" s="206">
        <v>9</v>
      </c>
      <c r="C210" s="362" t="s">
        <v>384</v>
      </c>
      <c r="D210" s="346" t="s">
        <v>385</v>
      </c>
      <c r="E210" s="206" t="s">
        <v>157</v>
      </c>
      <c r="F210" s="307">
        <v>8.090909090909092</v>
      </c>
      <c r="G210" s="206" t="s">
        <v>24</v>
      </c>
      <c r="H210" s="213">
        <f t="shared" si="7"/>
        <v>8.090909090909092</v>
      </c>
      <c r="I210" s="218">
        <v>370000</v>
      </c>
      <c r="J210" s="219">
        <f t="shared" si="8"/>
        <v>1850000</v>
      </c>
      <c r="K210" s="207"/>
    </row>
    <row r="211" spans="1:11" ht="17.25" customHeight="1">
      <c r="A211" s="257">
        <v>202</v>
      </c>
      <c r="B211" s="206">
        <v>10</v>
      </c>
      <c r="C211" s="362" t="s">
        <v>212</v>
      </c>
      <c r="D211" s="346" t="s">
        <v>434</v>
      </c>
      <c r="E211" s="206" t="s">
        <v>157</v>
      </c>
      <c r="F211" s="307">
        <v>8.090909090909092</v>
      </c>
      <c r="G211" s="206" t="s">
        <v>24</v>
      </c>
      <c r="H211" s="213">
        <f t="shared" si="7"/>
        <v>8.090909090909092</v>
      </c>
      <c r="I211" s="218">
        <v>370000</v>
      </c>
      <c r="J211" s="219">
        <f t="shared" si="8"/>
        <v>1850000</v>
      </c>
      <c r="K211" s="207"/>
    </row>
    <row r="212" spans="1:11" ht="17.25" customHeight="1">
      <c r="A212" s="257">
        <v>203</v>
      </c>
      <c r="B212" s="206">
        <v>11</v>
      </c>
      <c r="C212" s="362" t="s">
        <v>212</v>
      </c>
      <c r="D212" s="346" t="s">
        <v>584</v>
      </c>
      <c r="E212" s="206" t="s">
        <v>157</v>
      </c>
      <c r="F212" s="307">
        <v>8.06060606060606</v>
      </c>
      <c r="G212" s="206" t="s">
        <v>24</v>
      </c>
      <c r="H212" s="213">
        <f t="shared" si="7"/>
        <v>8.06060606060606</v>
      </c>
      <c r="I212" s="218">
        <v>370000</v>
      </c>
      <c r="J212" s="219">
        <f t="shared" si="8"/>
        <v>1850000</v>
      </c>
      <c r="K212" s="207"/>
    </row>
    <row r="213" spans="1:11" ht="17.25" customHeight="1">
      <c r="A213" s="257">
        <v>204</v>
      </c>
      <c r="B213" s="206">
        <v>12</v>
      </c>
      <c r="C213" s="362" t="s">
        <v>583</v>
      </c>
      <c r="D213" s="346" t="s">
        <v>485</v>
      </c>
      <c r="E213" s="206" t="s">
        <v>157</v>
      </c>
      <c r="F213" s="307">
        <v>8</v>
      </c>
      <c r="G213" s="206" t="s">
        <v>24</v>
      </c>
      <c r="H213" s="213">
        <f t="shared" si="7"/>
        <v>8</v>
      </c>
      <c r="I213" s="218">
        <v>370000</v>
      </c>
      <c r="J213" s="219">
        <f t="shared" si="8"/>
        <v>1850000</v>
      </c>
      <c r="K213" s="207"/>
    </row>
    <row r="214" spans="1:11" ht="17.25" customHeight="1">
      <c r="A214" s="257">
        <v>205</v>
      </c>
      <c r="B214" s="206">
        <v>13</v>
      </c>
      <c r="C214" s="362" t="s">
        <v>280</v>
      </c>
      <c r="D214" s="346" t="s">
        <v>264</v>
      </c>
      <c r="E214" s="206" t="s">
        <v>157</v>
      </c>
      <c r="F214" s="307">
        <v>7.96969696969697</v>
      </c>
      <c r="G214" s="206" t="s">
        <v>24</v>
      </c>
      <c r="H214" s="213">
        <f>F214</f>
        <v>7.96969696969697</v>
      </c>
      <c r="I214" s="218">
        <v>320000</v>
      </c>
      <c r="J214" s="219">
        <f t="shared" si="8"/>
        <v>1600000</v>
      </c>
      <c r="K214" s="207"/>
    </row>
    <row r="215" spans="1:11" ht="17.25" customHeight="1">
      <c r="A215" s="257">
        <v>206</v>
      </c>
      <c r="B215" s="206">
        <v>14</v>
      </c>
      <c r="C215" s="362" t="s">
        <v>412</v>
      </c>
      <c r="D215" s="346" t="s">
        <v>301</v>
      </c>
      <c r="E215" s="206" t="s">
        <v>157</v>
      </c>
      <c r="F215" s="307">
        <v>7.909090909090909</v>
      </c>
      <c r="G215" s="206" t="s">
        <v>24</v>
      </c>
      <c r="H215" s="213">
        <f>F215</f>
        <v>7.909090909090909</v>
      </c>
      <c r="I215" s="218">
        <v>320000</v>
      </c>
      <c r="J215" s="219">
        <f t="shared" si="8"/>
        <v>1600000</v>
      </c>
      <c r="K215" s="207"/>
    </row>
    <row r="216" spans="1:11" ht="17.25" customHeight="1">
      <c r="A216" s="257">
        <v>207</v>
      </c>
      <c r="B216" s="206">
        <v>15</v>
      </c>
      <c r="C216" s="362" t="s">
        <v>289</v>
      </c>
      <c r="D216" s="346" t="s">
        <v>226</v>
      </c>
      <c r="E216" s="206" t="s">
        <v>157</v>
      </c>
      <c r="F216" s="307">
        <v>7.878787878787879</v>
      </c>
      <c r="G216" s="206" t="s">
        <v>24</v>
      </c>
      <c r="H216" s="213">
        <f>F216</f>
        <v>7.878787878787879</v>
      </c>
      <c r="I216" s="218">
        <v>320000</v>
      </c>
      <c r="J216" s="219">
        <f t="shared" si="8"/>
        <v>1600000</v>
      </c>
      <c r="K216" s="207"/>
    </row>
    <row r="217" spans="1:11" ht="17.25" customHeight="1">
      <c r="A217" s="257">
        <v>208</v>
      </c>
      <c r="B217" s="206">
        <v>1</v>
      </c>
      <c r="C217" s="362" t="s">
        <v>280</v>
      </c>
      <c r="D217" s="346" t="s">
        <v>310</v>
      </c>
      <c r="E217" s="206" t="s">
        <v>158</v>
      </c>
      <c r="F217" s="307">
        <v>8.636363636363637</v>
      </c>
      <c r="G217" s="206" t="s">
        <v>24</v>
      </c>
      <c r="H217" s="213">
        <f t="shared" si="7"/>
        <v>8.636363636363637</v>
      </c>
      <c r="I217" s="218">
        <v>370000</v>
      </c>
      <c r="J217" s="219">
        <f t="shared" si="8"/>
        <v>1850000</v>
      </c>
      <c r="K217" s="207"/>
    </row>
    <row r="218" spans="1:11" ht="17.25" customHeight="1">
      <c r="A218" s="257">
        <v>209</v>
      </c>
      <c r="B218" s="206">
        <v>2</v>
      </c>
      <c r="C218" s="362" t="s">
        <v>437</v>
      </c>
      <c r="D218" s="346" t="s">
        <v>438</v>
      </c>
      <c r="E218" s="206" t="s">
        <v>158</v>
      </c>
      <c r="F218" s="307">
        <v>8.575757575757576</v>
      </c>
      <c r="G218" s="206" t="s">
        <v>24</v>
      </c>
      <c r="H218" s="213">
        <f t="shared" si="7"/>
        <v>8.575757575757576</v>
      </c>
      <c r="I218" s="218">
        <v>370000</v>
      </c>
      <c r="J218" s="219">
        <f t="shared" si="8"/>
        <v>1850000</v>
      </c>
      <c r="K218" s="207"/>
    </row>
    <row r="219" spans="1:11" ht="17.25" customHeight="1">
      <c r="A219" s="257">
        <v>210</v>
      </c>
      <c r="B219" s="206">
        <v>3</v>
      </c>
      <c r="C219" s="362" t="s">
        <v>214</v>
      </c>
      <c r="D219" s="346" t="s">
        <v>218</v>
      </c>
      <c r="E219" s="206" t="s">
        <v>158</v>
      </c>
      <c r="F219" s="307">
        <v>8.393939393939394</v>
      </c>
      <c r="G219" s="206" t="s">
        <v>24</v>
      </c>
      <c r="H219" s="213">
        <f t="shared" si="7"/>
        <v>8.393939393939394</v>
      </c>
      <c r="I219" s="218">
        <v>370000</v>
      </c>
      <c r="J219" s="219">
        <f t="shared" si="8"/>
        <v>1850000</v>
      </c>
      <c r="K219" s="207"/>
    </row>
    <row r="220" spans="1:11" ht="17.25" customHeight="1">
      <c r="A220" s="257">
        <v>211</v>
      </c>
      <c r="B220" s="206">
        <v>4</v>
      </c>
      <c r="C220" s="362" t="s">
        <v>765</v>
      </c>
      <c r="D220" s="346" t="s">
        <v>41</v>
      </c>
      <c r="E220" s="206" t="s">
        <v>158</v>
      </c>
      <c r="F220" s="307">
        <v>8.212121212121213</v>
      </c>
      <c r="G220" s="206" t="s">
        <v>24</v>
      </c>
      <c r="H220" s="213">
        <f t="shared" si="7"/>
        <v>8.212121212121213</v>
      </c>
      <c r="I220" s="218">
        <v>370000</v>
      </c>
      <c r="J220" s="219">
        <f t="shared" si="8"/>
        <v>1850000</v>
      </c>
      <c r="K220" s="207"/>
    </row>
    <row r="221" spans="1:11" ht="17.25" customHeight="1">
      <c r="A221" s="257">
        <v>212</v>
      </c>
      <c r="B221" s="206">
        <v>5</v>
      </c>
      <c r="C221" s="362" t="s">
        <v>589</v>
      </c>
      <c r="D221" s="346" t="s">
        <v>37</v>
      </c>
      <c r="E221" s="206" t="s">
        <v>158</v>
      </c>
      <c r="F221" s="307">
        <v>8.181818181818182</v>
      </c>
      <c r="G221" s="206" t="s">
        <v>24</v>
      </c>
      <c r="H221" s="213">
        <f t="shared" si="7"/>
        <v>8.181818181818182</v>
      </c>
      <c r="I221" s="218">
        <v>370000</v>
      </c>
      <c r="J221" s="219">
        <f t="shared" si="8"/>
        <v>1850000</v>
      </c>
      <c r="K221" s="207"/>
    </row>
    <row r="222" spans="1:11" ht="17.25" customHeight="1">
      <c r="A222" s="257">
        <v>213</v>
      </c>
      <c r="B222" s="206">
        <v>6</v>
      </c>
      <c r="C222" s="362" t="s">
        <v>278</v>
      </c>
      <c r="D222" s="346" t="s">
        <v>41</v>
      </c>
      <c r="E222" s="206" t="s">
        <v>158</v>
      </c>
      <c r="F222" s="307">
        <v>8.151515151515152</v>
      </c>
      <c r="G222" s="206" t="s">
        <v>24</v>
      </c>
      <c r="H222" s="213">
        <f t="shared" si="7"/>
        <v>8.151515151515152</v>
      </c>
      <c r="I222" s="218">
        <v>370000</v>
      </c>
      <c r="J222" s="219">
        <f t="shared" si="8"/>
        <v>1850000</v>
      </c>
      <c r="K222" s="207"/>
    </row>
    <row r="223" spans="1:11" ht="17.25" customHeight="1">
      <c r="A223" s="257">
        <v>214</v>
      </c>
      <c r="B223" s="206">
        <v>7</v>
      </c>
      <c r="C223" s="362" t="s">
        <v>288</v>
      </c>
      <c r="D223" s="346" t="s">
        <v>35</v>
      </c>
      <c r="E223" s="206" t="s">
        <v>158</v>
      </c>
      <c r="F223" s="307">
        <v>8.121212121212121</v>
      </c>
      <c r="G223" s="206" t="s">
        <v>24</v>
      </c>
      <c r="H223" s="213">
        <f t="shared" si="7"/>
        <v>8.121212121212121</v>
      </c>
      <c r="I223" s="218">
        <v>370000</v>
      </c>
      <c r="J223" s="219">
        <f t="shared" si="8"/>
        <v>1850000</v>
      </c>
      <c r="K223" s="207"/>
    </row>
    <row r="224" spans="1:11" ht="17.25" customHeight="1">
      <c r="A224" s="257">
        <v>215</v>
      </c>
      <c r="B224" s="206">
        <v>8</v>
      </c>
      <c r="C224" s="362" t="s">
        <v>436</v>
      </c>
      <c r="D224" s="346" t="s">
        <v>62</v>
      </c>
      <c r="E224" s="206" t="s">
        <v>158</v>
      </c>
      <c r="F224" s="307">
        <v>8.090909090909092</v>
      </c>
      <c r="G224" s="206" t="s">
        <v>24</v>
      </c>
      <c r="H224" s="213">
        <f t="shared" si="7"/>
        <v>8.090909090909092</v>
      </c>
      <c r="I224" s="218">
        <v>370000</v>
      </c>
      <c r="J224" s="219">
        <f t="shared" si="8"/>
        <v>1850000</v>
      </c>
      <c r="K224" s="207"/>
    </row>
    <row r="225" spans="1:11" ht="17.25" customHeight="1">
      <c r="A225" s="257">
        <v>216</v>
      </c>
      <c r="B225" s="206">
        <v>9</v>
      </c>
      <c r="C225" s="362" t="s">
        <v>214</v>
      </c>
      <c r="D225" s="346" t="s">
        <v>435</v>
      </c>
      <c r="E225" s="206" t="s">
        <v>158</v>
      </c>
      <c r="F225" s="307">
        <v>8.06060606060606</v>
      </c>
      <c r="G225" s="206" t="s">
        <v>24</v>
      </c>
      <c r="H225" s="213">
        <f t="shared" si="7"/>
        <v>8.06060606060606</v>
      </c>
      <c r="I225" s="218">
        <v>370000</v>
      </c>
      <c r="J225" s="219">
        <f t="shared" si="8"/>
        <v>1850000</v>
      </c>
      <c r="K225" s="207"/>
    </row>
    <row r="226" spans="1:11" ht="17.25" customHeight="1">
      <c r="A226" s="257">
        <v>217</v>
      </c>
      <c r="B226" s="206">
        <v>10</v>
      </c>
      <c r="C226" s="362" t="s">
        <v>395</v>
      </c>
      <c r="D226" s="346" t="s">
        <v>767</v>
      </c>
      <c r="E226" s="206" t="s">
        <v>158</v>
      </c>
      <c r="F226" s="307">
        <v>8.03</v>
      </c>
      <c r="G226" s="206" t="s">
        <v>24</v>
      </c>
      <c r="H226" s="213">
        <f t="shared" si="7"/>
        <v>8.03</v>
      </c>
      <c r="I226" s="218">
        <v>370000</v>
      </c>
      <c r="J226" s="219">
        <f t="shared" si="8"/>
        <v>1850000</v>
      </c>
      <c r="K226" s="207"/>
    </row>
    <row r="227" spans="1:11" ht="17.25" customHeight="1">
      <c r="A227" s="257">
        <v>218</v>
      </c>
      <c r="B227" s="206">
        <v>11</v>
      </c>
      <c r="C227" s="362" t="s">
        <v>210</v>
      </c>
      <c r="D227" s="346" t="s">
        <v>382</v>
      </c>
      <c r="E227" s="206" t="s">
        <v>158</v>
      </c>
      <c r="F227" s="307">
        <v>7.96969696969697</v>
      </c>
      <c r="G227" s="206" t="s">
        <v>24</v>
      </c>
      <c r="H227" s="213">
        <f>F227</f>
        <v>7.96969696969697</v>
      </c>
      <c r="I227" s="218">
        <v>320000</v>
      </c>
      <c r="J227" s="219">
        <f t="shared" si="8"/>
        <v>1600000</v>
      </c>
      <c r="K227" s="207"/>
    </row>
    <row r="228" spans="1:11" ht="17.25" customHeight="1">
      <c r="A228" s="257">
        <v>219</v>
      </c>
      <c r="B228" s="206">
        <v>12</v>
      </c>
      <c r="C228" s="362" t="s">
        <v>214</v>
      </c>
      <c r="D228" s="346" t="s">
        <v>587</v>
      </c>
      <c r="E228" s="206" t="s">
        <v>158</v>
      </c>
      <c r="F228" s="307">
        <v>7.96969696969697</v>
      </c>
      <c r="G228" s="206" t="s">
        <v>24</v>
      </c>
      <c r="H228" s="213">
        <f>F228</f>
        <v>7.96969696969697</v>
      </c>
      <c r="I228" s="218">
        <v>320000</v>
      </c>
      <c r="J228" s="219">
        <f t="shared" si="8"/>
        <v>1600000</v>
      </c>
      <c r="K228" s="207"/>
    </row>
    <row r="229" spans="1:11" ht="17.25" customHeight="1">
      <c r="A229" s="257">
        <v>220</v>
      </c>
      <c r="B229" s="206">
        <v>1</v>
      </c>
      <c r="C229" s="362" t="s">
        <v>441</v>
      </c>
      <c r="D229" s="346" t="s">
        <v>192</v>
      </c>
      <c r="E229" s="206" t="s">
        <v>159</v>
      </c>
      <c r="F229" s="307">
        <v>8.666666666666666</v>
      </c>
      <c r="G229" s="206" t="s">
        <v>24</v>
      </c>
      <c r="H229" s="213">
        <f t="shared" si="7"/>
        <v>8.666666666666666</v>
      </c>
      <c r="I229" s="218">
        <v>370000</v>
      </c>
      <c r="J229" s="219">
        <f t="shared" si="8"/>
        <v>1850000</v>
      </c>
      <c r="K229" s="207"/>
    </row>
    <row r="230" spans="1:11" ht="17.25" customHeight="1">
      <c r="A230" s="257">
        <v>221</v>
      </c>
      <c r="B230" s="206">
        <v>2</v>
      </c>
      <c r="C230" s="362" t="s">
        <v>212</v>
      </c>
      <c r="D230" s="346" t="s">
        <v>431</v>
      </c>
      <c r="E230" s="206" t="s">
        <v>159</v>
      </c>
      <c r="F230" s="307">
        <v>8.515151515151516</v>
      </c>
      <c r="G230" s="206" t="s">
        <v>24</v>
      </c>
      <c r="H230" s="213">
        <f t="shared" si="7"/>
        <v>8.515151515151516</v>
      </c>
      <c r="I230" s="218">
        <v>370000</v>
      </c>
      <c r="J230" s="219">
        <f t="shared" si="8"/>
        <v>1850000</v>
      </c>
      <c r="K230" s="207"/>
    </row>
    <row r="231" spans="1:11" ht="17.25" customHeight="1">
      <c r="A231" s="257">
        <v>222</v>
      </c>
      <c r="B231" s="206">
        <v>3</v>
      </c>
      <c r="C231" s="362" t="s">
        <v>388</v>
      </c>
      <c r="D231" s="346" t="s">
        <v>389</v>
      </c>
      <c r="E231" s="206" t="s">
        <v>159</v>
      </c>
      <c r="F231" s="307">
        <v>8.424242424242424</v>
      </c>
      <c r="G231" s="206" t="s">
        <v>24</v>
      </c>
      <c r="H231" s="213">
        <f t="shared" si="7"/>
        <v>8.424242424242424</v>
      </c>
      <c r="I231" s="218">
        <v>370000</v>
      </c>
      <c r="J231" s="219">
        <f t="shared" si="8"/>
        <v>1850000</v>
      </c>
      <c r="K231" s="207"/>
    </row>
    <row r="232" spans="1:11" ht="17.25" customHeight="1">
      <c r="A232" s="257">
        <v>223</v>
      </c>
      <c r="B232" s="206">
        <v>4</v>
      </c>
      <c r="C232" s="362" t="s">
        <v>614</v>
      </c>
      <c r="D232" s="346" t="s">
        <v>218</v>
      </c>
      <c r="E232" s="206" t="s">
        <v>159</v>
      </c>
      <c r="F232" s="307">
        <v>8.303030303030303</v>
      </c>
      <c r="G232" s="206" t="s">
        <v>24</v>
      </c>
      <c r="H232" s="213">
        <f t="shared" si="7"/>
        <v>8.303030303030303</v>
      </c>
      <c r="I232" s="218">
        <v>370000</v>
      </c>
      <c r="J232" s="219">
        <f t="shared" si="8"/>
        <v>1850000</v>
      </c>
      <c r="K232" s="207"/>
    </row>
    <row r="233" spans="1:11" ht="17.25" customHeight="1">
      <c r="A233" s="257">
        <v>224</v>
      </c>
      <c r="B233" s="206">
        <v>5</v>
      </c>
      <c r="C233" s="362" t="s">
        <v>278</v>
      </c>
      <c r="D233" s="346" t="s">
        <v>439</v>
      </c>
      <c r="E233" s="206" t="s">
        <v>159</v>
      </c>
      <c r="F233" s="307">
        <v>8.212121212121213</v>
      </c>
      <c r="G233" s="206" t="s">
        <v>24</v>
      </c>
      <c r="H233" s="213">
        <f t="shared" si="7"/>
        <v>8.212121212121213</v>
      </c>
      <c r="I233" s="218">
        <v>370000</v>
      </c>
      <c r="J233" s="219">
        <f t="shared" si="8"/>
        <v>1850000</v>
      </c>
      <c r="K233" s="207"/>
    </row>
    <row r="234" spans="1:11" ht="17.25" customHeight="1">
      <c r="A234" s="257">
        <v>225</v>
      </c>
      <c r="B234" s="206">
        <v>6</v>
      </c>
      <c r="C234" s="362" t="s">
        <v>289</v>
      </c>
      <c r="D234" s="346" t="s">
        <v>615</v>
      </c>
      <c r="E234" s="206" t="s">
        <v>159</v>
      </c>
      <c r="F234" s="307">
        <v>7.96969696969697</v>
      </c>
      <c r="G234" s="206" t="s">
        <v>24</v>
      </c>
      <c r="H234" s="213">
        <f>F234</f>
        <v>7.96969696969697</v>
      </c>
      <c r="I234" s="218">
        <v>320000</v>
      </c>
      <c r="J234" s="219">
        <f t="shared" si="8"/>
        <v>1600000</v>
      </c>
      <c r="K234" s="207"/>
    </row>
    <row r="235" spans="1:11" ht="17.25" customHeight="1">
      <c r="A235" s="257">
        <v>226</v>
      </c>
      <c r="B235" s="206">
        <v>7</v>
      </c>
      <c r="C235" s="362" t="s">
        <v>275</v>
      </c>
      <c r="D235" s="346" t="s">
        <v>406</v>
      </c>
      <c r="E235" s="206" t="s">
        <v>159</v>
      </c>
      <c r="F235" s="307">
        <v>7.96969696969697</v>
      </c>
      <c r="G235" s="206" t="s">
        <v>24</v>
      </c>
      <c r="H235" s="213">
        <f>F235</f>
        <v>7.96969696969697</v>
      </c>
      <c r="I235" s="218">
        <v>320000</v>
      </c>
      <c r="J235" s="219">
        <f t="shared" si="8"/>
        <v>1600000</v>
      </c>
      <c r="K235" s="207"/>
    </row>
    <row r="236" spans="1:11" ht="17.25" customHeight="1">
      <c r="A236" s="257">
        <v>227</v>
      </c>
      <c r="B236" s="206">
        <v>1</v>
      </c>
      <c r="C236" s="362" t="s">
        <v>216</v>
      </c>
      <c r="D236" s="346" t="s">
        <v>222</v>
      </c>
      <c r="E236" s="206" t="s">
        <v>160</v>
      </c>
      <c r="F236" s="307">
        <v>8.321428571428571</v>
      </c>
      <c r="G236" s="206" t="s">
        <v>24</v>
      </c>
      <c r="H236" s="213">
        <f t="shared" si="7"/>
        <v>8.321428571428571</v>
      </c>
      <c r="I236" s="218">
        <v>370000</v>
      </c>
      <c r="J236" s="219">
        <f t="shared" si="8"/>
        <v>1850000</v>
      </c>
      <c r="K236" s="207"/>
    </row>
    <row r="237" spans="1:11" ht="17.25" customHeight="1">
      <c r="A237" s="257">
        <v>228</v>
      </c>
      <c r="B237" s="206">
        <v>2</v>
      </c>
      <c r="C237" s="362" t="s">
        <v>430</v>
      </c>
      <c r="D237" s="346" t="s">
        <v>431</v>
      </c>
      <c r="E237" s="206" t="s">
        <v>160</v>
      </c>
      <c r="F237" s="307">
        <v>8.285714285714286</v>
      </c>
      <c r="G237" s="206" t="s">
        <v>24</v>
      </c>
      <c r="H237" s="213">
        <f t="shared" si="7"/>
        <v>8.285714285714286</v>
      </c>
      <c r="I237" s="218">
        <v>370000</v>
      </c>
      <c r="J237" s="219">
        <f t="shared" si="8"/>
        <v>1850000</v>
      </c>
      <c r="K237" s="207"/>
    </row>
    <row r="238" spans="1:11" ht="17.25" customHeight="1">
      <c r="A238" s="257">
        <v>229</v>
      </c>
      <c r="B238" s="206">
        <v>3</v>
      </c>
      <c r="C238" s="362" t="s">
        <v>214</v>
      </c>
      <c r="D238" s="346" t="s">
        <v>218</v>
      </c>
      <c r="E238" s="206" t="s">
        <v>160</v>
      </c>
      <c r="F238" s="307">
        <v>8.25</v>
      </c>
      <c r="G238" s="206" t="s">
        <v>24</v>
      </c>
      <c r="H238" s="213">
        <f t="shared" si="7"/>
        <v>8.25</v>
      </c>
      <c r="I238" s="218">
        <v>370000</v>
      </c>
      <c r="J238" s="219">
        <f t="shared" si="8"/>
        <v>1850000</v>
      </c>
      <c r="K238" s="207"/>
    </row>
    <row r="239" spans="1:11" ht="17.25" customHeight="1">
      <c r="A239" s="257">
        <v>230</v>
      </c>
      <c r="B239" s="206">
        <v>4</v>
      </c>
      <c r="C239" s="362" t="s">
        <v>376</v>
      </c>
      <c r="D239" s="346" t="s">
        <v>377</v>
      </c>
      <c r="E239" s="206" t="s">
        <v>160</v>
      </c>
      <c r="F239" s="307">
        <v>8.25</v>
      </c>
      <c r="G239" s="206" t="s">
        <v>24</v>
      </c>
      <c r="H239" s="213">
        <f t="shared" si="7"/>
        <v>8.25</v>
      </c>
      <c r="I239" s="218">
        <v>370000</v>
      </c>
      <c r="J239" s="219">
        <f t="shared" si="8"/>
        <v>1850000</v>
      </c>
      <c r="K239" s="207"/>
    </row>
    <row r="240" spans="1:11" ht="17.25" customHeight="1">
      <c r="A240" s="257">
        <v>231</v>
      </c>
      <c r="B240" s="206">
        <v>5</v>
      </c>
      <c r="C240" s="362" t="s">
        <v>220</v>
      </c>
      <c r="D240" s="346" t="s">
        <v>221</v>
      </c>
      <c r="E240" s="206" t="s">
        <v>160</v>
      </c>
      <c r="F240" s="307">
        <v>8.035714285714286</v>
      </c>
      <c r="G240" s="206" t="s">
        <v>24</v>
      </c>
      <c r="H240" s="213">
        <f t="shared" si="7"/>
        <v>8.035714285714286</v>
      </c>
      <c r="I240" s="218">
        <v>370000</v>
      </c>
      <c r="J240" s="219">
        <f t="shared" si="8"/>
        <v>1850000</v>
      </c>
      <c r="K240" s="207"/>
    </row>
    <row r="241" spans="1:11" ht="17.25" customHeight="1">
      <c r="A241" s="257">
        <v>232</v>
      </c>
      <c r="B241" s="206">
        <v>6</v>
      </c>
      <c r="C241" s="362" t="s">
        <v>623</v>
      </c>
      <c r="D241" s="346" t="s">
        <v>84</v>
      </c>
      <c r="E241" s="206" t="s">
        <v>160</v>
      </c>
      <c r="F241" s="307">
        <v>8</v>
      </c>
      <c r="G241" s="206" t="s">
        <v>24</v>
      </c>
      <c r="H241" s="213">
        <f t="shared" si="7"/>
        <v>8</v>
      </c>
      <c r="I241" s="218">
        <v>370000</v>
      </c>
      <c r="J241" s="219">
        <f t="shared" si="8"/>
        <v>1850000</v>
      </c>
      <c r="K241" s="207"/>
    </row>
    <row r="242" spans="1:11" ht="17.25" customHeight="1">
      <c r="A242" s="257">
        <v>233</v>
      </c>
      <c r="B242" s="206">
        <v>1</v>
      </c>
      <c r="C242" s="229" t="s">
        <v>391</v>
      </c>
      <c r="D242" s="211" t="s">
        <v>82</v>
      </c>
      <c r="E242" s="206" t="s">
        <v>595</v>
      </c>
      <c r="F242" s="307">
        <v>8.227272727272727</v>
      </c>
      <c r="G242" s="206" t="s">
        <v>24</v>
      </c>
      <c r="H242" s="213">
        <f t="shared" si="7"/>
        <v>8.227272727272727</v>
      </c>
      <c r="I242" s="218">
        <v>370000</v>
      </c>
      <c r="J242" s="219">
        <f t="shared" si="8"/>
        <v>1850000</v>
      </c>
      <c r="K242" s="207"/>
    </row>
    <row r="243" spans="1:11" ht="17.25" customHeight="1">
      <c r="A243" s="257">
        <v>234</v>
      </c>
      <c r="B243" s="206">
        <v>2</v>
      </c>
      <c r="C243" s="229" t="s">
        <v>591</v>
      </c>
      <c r="D243" s="211" t="s">
        <v>592</v>
      </c>
      <c r="E243" s="206" t="s">
        <v>595</v>
      </c>
      <c r="F243" s="307">
        <v>7.863636363636363</v>
      </c>
      <c r="G243" s="206" t="s">
        <v>24</v>
      </c>
      <c r="H243" s="213">
        <f t="shared" si="7"/>
        <v>7.863636363636363</v>
      </c>
      <c r="I243" s="218">
        <v>320000</v>
      </c>
      <c r="J243" s="219">
        <f t="shared" si="8"/>
        <v>1600000</v>
      </c>
      <c r="K243" s="207"/>
    </row>
    <row r="244" spans="1:11" ht="17.25" customHeight="1">
      <c r="A244" s="257">
        <v>235</v>
      </c>
      <c r="B244" s="206">
        <v>3</v>
      </c>
      <c r="C244" s="229" t="s">
        <v>750</v>
      </c>
      <c r="D244" s="211" t="s">
        <v>751</v>
      </c>
      <c r="E244" s="206" t="s">
        <v>595</v>
      </c>
      <c r="F244" s="307">
        <v>7.7272727272727275</v>
      </c>
      <c r="G244" s="206" t="s">
        <v>24</v>
      </c>
      <c r="H244" s="213">
        <f t="shared" si="7"/>
        <v>7.7272727272727275</v>
      </c>
      <c r="I244" s="218">
        <v>320000</v>
      </c>
      <c r="J244" s="219">
        <f t="shared" si="8"/>
        <v>1600000</v>
      </c>
      <c r="K244" s="207"/>
    </row>
    <row r="245" spans="1:11" ht="17.25" customHeight="1">
      <c r="A245" s="257">
        <v>236</v>
      </c>
      <c r="B245" s="206">
        <v>4</v>
      </c>
      <c r="C245" s="229" t="s">
        <v>21</v>
      </c>
      <c r="D245" s="211" t="s">
        <v>97</v>
      </c>
      <c r="E245" s="206" t="s">
        <v>595</v>
      </c>
      <c r="F245" s="272">
        <v>7.545454545454546</v>
      </c>
      <c r="G245" s="206" t="s">
        <v>24</v>
      </c>
      <c r="H245" s="213">
        <f t="shared" si="7"/>
        <v>7.545454545454546</v>
      </c>
      <c r="I245" s="218">
        <v>320000</v>
      </c>
      <c r="J245" s="219">
        <f t="shared" si="8"/>
        <v>1600000</v>
      </c>
      <c r="K245" s="207"/>
    </row>
    <row r="246" spans="1:11" ht="17.25" customHeight="1">
      <c r="A246" s="257">
        <v>237</v>
      </c>
      <c r="B246" s="206">
        <v>5</v>
      </c>
      <c r="C246" s="229" t="s">
        <v>594</v>
      </c>
      <c r="D246" s="211" t="s">
        <v>161</v>
      </c>
      <c r="E246" s="206" t="s">
        <v>595</v>
      </c>
      <c r="F246" s="272">
        <v>7.2272727272727275</v>
      </c>
      <c r="G246" s="206" t="s">
        <v>24</v>
      </c>
      <c r="H246" s="213">
        <f t="shared" si="7"/>
        <v>7.2272727272727275</v>
      </c>
      <c r="I246" s="218">
        <v>320000</v>
      </c>
      <c r="J246" s="219">
        <f t="shared" si="8"/>
        <v>1600000</v>
      </c>
      <c r="K246" s="207"/>
    </row>
    <row r="247" spans="1:11" ht="17.25" customHeight="1">
      <c r="A247" s="257">
        <v>238</v>
      </c>
      <c r="B247" s="206">
        <v>6</v>
      </c>
      <c r="C247" s="229" t="s">
        <v>374</v>
      </c>
      <c r="D247" s="400" t="s">
        <v>768</v>
      </c>
      <c r="E247" s="206" t="s">
        <v>595</v>
      </c>
      <c r="F247" s="272">
        <v>7.181818181818182</v>
      </c>
      <c r="G247" s="206" t="s">
        <v>24</v>
      </c>
      <c r="H247" s="213">
        <f t="shared" si="7"/>
        <v>7.181818181818182</v>
      </c>
      <c r="I247" s="218">
        <v>320000</v>
      </c>
      <c r="J247" s="219">
        <f t="shared" si="8"/>
        <v>1600000</v>
      </c>
      <c r="K247" s="207"/>
    </row>
    <row r="248" spans="1:11" ht="17.25" customHeight="1">
      <c r="A248" s="257">
        <v>239</v>
      </c>
      <c r="B248" s="206">
        <v>7</v>
      </c>
      <c r="C248" s="229" t="s">
        <v>752</v>
      </c>
      <c r="D248" s="211" t="s">
        <v>308</v>
      </c>
      <c r="E248" s="206" t="s">
        <v>595</v>
      </c>
      <c r="F248" s="272">
        <v>7.090909090909091</v>
      </c>
      <c r="G248" s="206" t="s">
        <v>24</v>
      </c>
      <c r="H248" s="213">
        <f t="shared" si="7"/>
        <v>7.090909090909091</v>
      </c>
      <c r="I248" s="218">
        <v>320000</v>
      </c>
      <c r="J248" s="219">
        <f t="shared" si="8"/>
        <v>1600000</v>
      </c>
      <c r="K248" s="207"/>
    </row>
    <row r="249" spans="1:11" ht="17.25" customHeight="1">
      <c r="A249" s="257">
        <v>240</v>
      </c>
      <c r="B249" s="206">
        <v>8</v>
      </c>
      <c r="C249" s="309" t="s">
        <v>21</v>
      </c>
      <c r="D249" s="309" t="s">
        <v>771</v>
      </c>
      <c r="E249" s="206" t="s">
        <v>595</v>
      </c>
      <c r="F249" s="272">
        <v>7.04</v>
      </c>
      <c r="G249" s="206" t="s">
        <v>24</v>
      </c>
      <c r="H249" s="213">
        <f t="shared" si="7"/>
        <v>7.04</v>
      </c>
      <c r="I249" s="218">
        <v>320000</v>
      </c>
      <c r="J249" s="219">
        <f t="shared" si="8"/>
        <v>1600000</v>
      </c>
      <c r="K249" s="207"/>
    </row>
    <row r="250" spans="1:11" ht="17.25" customHeight="1">
      <c r="A250" s="257">
        <v>241</v>
      </c>
      <c r="B250" s="206">
        <v>1</v>
      </c>
      <c r="C250" s="229" t="s">
        <v>165</v>
      </c>
      <c r="D250" s="211" t="s">
        <v>96</v>
      </c>
      <c r="E250" s="206" t="s">
        <v>597</v>
      </c>
      <c r="F250" s="272">
        <v>7.090909090909091</v>
      </c>
      <c r="G250" s="206" t="s">
        <v>24</v>
      </c>
      <c r="H250" s="213">
        <f t="shared" si="7"/>
        <v>7.090909090909091</v>
      </c>
      <c r="I250" s="218">
        <v>320000</v>
      </c>
      <c r="J250" s="219">
        <f t="shared" si="8"/>
        <v>1600000</v>
      </c>
      <c r="K250" s="207"/>
    </row>
    <row r="251" spans="1:11" ht="17.25" customHeight="1">
      <c r="A251" s="257">
        <v>242</v>
      </c>
      <c r="B251" s="206">
        <v>2</v>
      </c>
      <c r="C251" s="229" t="s">
        <v>753</v>
      </c>
      <c r="D251" s="211" t="s">
        <v>435</v>
      </c>
      <c r="E251" s="206" t="s">
        <v>597</v>
      </c>
      <c r="F251" s="272">
        <v>7</v>
      </c>
      <c r="G251" s="206" t="s">
        <v>24</v>
      </c>
      <c r="H251" s="213">
        <f t="shared" si="7"/>
        <v>7</v>
      </c>
      <c r="I251" s="218">
        <v>320000</v>
      </c>
      <c r="J251" s="219">
        <f t="shared" si="8"/>
        <v>1600000</v>
      </c>
      <c r="K251" s="207"/>
    </row>
    <row r="252" spans="1:11" ht="17.25" customHeight="1">
      <c r="A252" s="257">
        <v>243</v>
      </c>
      <c r="B252" s="206">
        <v>1</v>
      </c>
      <c r="C252" s="229" t="s">
        <v>21</v>
      </c>
      <c r="D252" s="211" t="s">
        <v>542</v>
      </c>
      <c r="E252" s="206" t="s">
        <v>599</v>
      </c>
      <c r="F252" s="272">
        <v>7.545454545454546</v>
      </c>
      <c r="G252" s="206" t="s">
        <v>24</v>
      </c>
      <c r="H252" s="213">
        <f t="shared" si="7"/>
        <v>7.545454545454546</v>
      </c>
      <c r="I252" s="218">
        <v>320000</v>
      </c>
      <c r="J252" s="219">
        <f t="shared" si="8"/>
        <v>1600000</v>
      </c>
      <c r="K252" s="207"/>
    </row>
    <row r="253" spans="1:11" ht="17.25" customHeight="1">
      <c r="A253" s="257">
        <v>244</v>
      </c>
      <c r="B253" s="206">
        <v>2</v>
      </c>
      <c r="C253" s="229" t="s">
        <v>354</v>
      </c>
      <c r="D253" s="211" t="s">
        <v>192</v>
      </c>
      <c r="E253" s="206" t="s">
        <v>599</v>
      </c>
      <c r="F253" s="272">
        <v>7.090909090909091</v>
      </c>
      <c r="G253" s="206" t="s">
        <v>24</v>
      </c>
      <c r="H253" s="213">
        <f t="shared" si="7"/>
        <v>7.090909090909091</v>
      </c>
      <c r="I253" s="218">
        <v>320000</v>
      </c>
      <c r="J253" s="219">
        <f t="shared" si="8"/>
        <v>1600000</v>
      </c>
      <c r="K253" s="207"/>
    </row>
    <row r="254" spans="1:11" ht="17.25" customHeight="1">
      <c r="A254" s="257">
        <v>245</v>
      </c>
      <c r="B254" s="206">
        <v>3</v>
      </c>
      <c r="C254" s="229" t="s">
        <v>141</v>
      </c>
      <c r="D254" s="400" t="s">
        <v>769</v>
      </c>
      <c r="E254" s="206" t="s">
        <v>599</v>
      </c>
      <c r="F254" s="272">
        <v>7.090909090909091</v>
      </c>
      <c r="G254" s="206" t="s">
        <v>24</v>
      </c>
      <c r="H254" s="213">
        <f t="shared" si="7"/>
        <v>7.090909090909091</v>
      </c>
      <c r="I254" s="218">
        <v>320000</v>
      </c>
      <c r="J254" s="219">
        <f t="shared" si="8"/>
        <v>1600000</v>
      </c>
      <c r="K254" s="207"/>
    </row>
    <row r="255" spans="1:11" ht="17.25" customHeight="1">
      <c r="A255" s="257">
        <v>246</v>
      </c>
      <c r="B255" s="206">
        <v>1</v>
      </c>
      <c r="C255" s="229" t="s">
        <v>34</v>
      </c>
      <c r="D255" s="211" t="s">
        <v>98</v>
      </c>
      <c r="E255" s="206" t="s">
        <v>607</v>
      </c>
      <c r="F255" s="272">
        <v>7.5</v>
      </c>
      <c r="G255" s="206" t="s">
        <v>24</v>
      </c>
      <c r="H255" s="213">
        <f t="shared" si="7"/>
        <v>7.5</v>
      </c>
      <c r="I255" s="218">
        <v>320000</v>
      </c>
      <c r="J255" s="219">
        <f t="shared" si="8"/>
        <v>1600000</v>
      </c>
      <c r="K255" s="207"/>
    </row>
    <row r="256" spans="1:11" ht="17.25" customHeight="1">
      <c r="A256" s="257">
        <v>247</v>
      </c>
      <c r="B256" s="206">
        <v>2</v>
      </c>
      <c r="C256" s="229" t="s">
        <v>606</v>
      </c>
      <c r="D256" s="211" t="s">
        <v>167</v>
      </c>
      <c r="E256" s="206" t="s">
        <v>607</v>
      </c>
      <c r="F256" s="272">
        <v>7.454545454545454</v>
      </c>
      <c r="G256" s="206" t="s">
        <v>24</v>
      </c>
      <c r="H256" s="213">
        <f t="shared" si="7"/>
        <v>7.454545454545454</v>
      </c>
      <c r="I256" s="218">
        <v>320000</v>
      </c>
      <c r="J256" s="219">
        <f t="shared" si="8"/>
        <v>1600000</v>
      </c>
      <c r="K256" s="207"/>
    </row>
    <row r="257" spans="1:11" ht="17.25" customHeight="1">
      <c r="A257" s="257">
        <v>248</v>
      </c>
      <c r="B257" s="206">
        <v>3</v>
      </c>
      <c r="C257" s="229" t="s">
        <v>600</v>
      </c>
      <c r="D257" s="211" t="s">
        <v>82</v>
      </c>
      <c r="E257" s="206" t="s">
        <v>607</v>
      </c>
      <c r="F257" s="272">
        <v>7.409090909090909</v>
      </c>
      <c r="G257" s="206" t="s">
        <v>24</v>
      </c>
      <c r="H257" s="213">
        <f t="shared" si="7"/>
        <v>7.409090909090909</v>
      </c>
      <c r="I257" s="218">
        <v>320000</v>
      </c>
      <c r="J257" s="219">
        <f t="shared" si="8"/>
        <v>1600000</v>
      </c>
      <c r="K257" s="207"/>
    </row>
    <row r="258" spans="1:11" ht="17.25" customHeight="1">
      <c r="A258" s="257">
        <v>249</v>
      </c>
      <c r="B258" s="206">
        <v>4</v>
      </c>
      <c r="C258" s="269" t="s">
        <v>604</v>
      </c>
      <c r="D258" s="211" t="s">
        <v>39</v>
      </c>
      <c r="E258" s="206" t="s">
        <v>607</v>
      </c>
      <c r="F258" s="272">
        <v>7.181818181818182</v>
      </c>
      <c r="G258" s="206" t="s">
        <v>24</v>
      </c>
      <c r="H258" s="213">
        <f t="shared" si="7"/>
        <v>7.181818181818182</v>
      </c>
      <c r="I258" s="218">
        <v>320000</v>
      </c>
      <c r="J258" s="219">
        <f t="shared" si="8"/>
        <v>1600000</v>
      </c>
      <c r="K258" s="207"/>
    </row>
    <row r="259" spans="1:11" ht="17.25" customHeight="1">
      <c r="A259" s="257">
        <v>250</v>
      </c>
      <c r="B259" s="206">
        <v>5</v>
      </c>
      <c r="C259" s="229" t="s">
        <v>754</v>
      </c>
      <c r="D259" s="211" t="s">
        <v>132</v>
      </c>
      <c r="E259" s="206" t="s">
        <v>607</v>
      </c>
      <c r="F259" s="272">
        <v>7.090909090909091</v>
      </c>
      <c r="G259" s="206" t="s">
        <v>24</v>
      </c>
      <c r="H259" s="213">
        <f t="shared" si="7"/>
        <v>7.090909090909091</v>
      </c>
      <c r="I259" s="218">
        <v>320000</v>
      </c>
      <c r="J259" s="219">
        <f t="shared" si="8"/>
        <v>1600000</v>
      </c>
      <c r="K259" s="207"/>
    </row>
    <row r="260" spans="1:11" ht="17.25" customHeight="1">
      <c r="A260" s="257">
        <v>251</v>
      </c>
      <c r="B260" s="206">
        <v>6</v>
      </c>
      <c r="C260" s="229" t="s">
        <v>241</v>
      </c>
      <c r="D260" s="211" t="s">
        <v>100</v>
      </c>
      <c r="E260" s="206" t="s">
        <v>608</v>
      </c>
      <c r="F260" s="272">
        <v>7.2272727272727275</v>
      </c>
      <c r="G260" s="206" t="s">
        <v>24</v>
      </c>
      <c r="H260" s="213">
        <f t="shared" si="7"/>
        <v>7.2272727272727275</v>
      </c>
      <c r="I260" s="218">
        <v>320000</v>
      </c>
      <c r="J260" s="219">
        <f t="shared" si="8"/>
        <v>1600000</v>
      </c>
      <c r="K260" s="207"/>
    </row>
    <row r="261" spans="1:11" ht="17.25" customHeight="1">
      <c r="A261" s="257">
        <v>252</v>
      </c>
      <c r="B261" s="206">
        <v>7</v>
      </c>
      <c r="C261" s="229" t="s">
        <v>755</v>
      </c>
      <c r="D261" s="211" t="s">
        <v>62</v>
      </c>
      <c r="E261" s="206" t="s">
        <v>608</v>
      </c>
      <c r="F261" s="272">
        <v>7.181818181818182</v>
      </c>
      <c r="G261" s="206" t="s">
        <v>24</v>
      </c>
      <c r="H261" s="213">
        <f t="shared" si="7"/>
        <v>7.181818181818182</v>
      </c>
      <c r="I261" s="218">
        <v>320000</v>
      </c>
      <c r="J261" s="219">
        <f t="shared" si="8"/>
        <v>1600000</v>
      </c>
      <c r="K261" s="207"/>
    </row>
    <row r="262" spans="1:11" ht="17.25" customHeight="1">
      <c r="A262" s="257">
        <v>253</v>
      </c>
      <c r="B262" s="206">
        <v>8</v>
      </c>
      <c r="C262" s="229" t="s">
        <v>21</v>
      </c>
      <c r="D262" s="211" t="s">
        <v>115</v>
      </c>
      <c r="E262" s="206" t="s">
        <v>608</v>
      </c>
      <c r="F262" s="272">
        <v>7.045454545454546</v>
      </c>
      <c r="G262" s="206" t="s">
        <v>24</v>
      </c>
      <c r="H262" s="213">
        <f t="shared" si="7"/>
        <v>7.045454545454546</v>
      </c>
      <c r="I262" s="218">
        <v>320000</v>
      </c>
      <c r="J262" s="219">
        <f t="shared" si="8"/>
        <v>1600000</v>
      </c>
      <c r="K262" s="207"/>
    </row>
    <row r="263" spans="1:11" ht="17.25" customHeight="1">
      <c r="A263" s="257">
        <v>254</v>
      </c>
      <c r="B263" s="206">
        <v>1</v>
      </c>
      <c r="C263" s="229" t="s">
        <v>256</v>
      </c>
      <c r="D263" s="211" t="s">
        <v>48</v>
      </c>
      <c r="E263" s="206" t="s">
        <v>608</v>
      </c>
      <c r="F263" s="272">
        <v>7.625</v>
      </c>
      <c r="G263" s="206" t="s">
        <v>24</v>
      </c>
      <c r="H263" s="213">
        <f t="shared" si="7"/>
        <v>7.625</v>
      </c>
      <c r="I263" s="218">
        <v>320000</v>
      </c>
      <c r="J263" s="219">
        <f t="shared" si="8"/>
        <v>1600000</v>
      </c>
      <c r="K263" s="207"/>
    </row>
    <row r="264" spans="1:11" ht="17.25" customHeight="1">
      <c r="A264" s="257">
        <v>255</v>
      </c>
      <c r="B264" s="206">
        <v>2</v>
      </c>
      <c r="C264" s="229" t="s">
        <v>242</v>
      </c>
      <c r="D264" s="211" t="s">
        <v>43</v>
      </c>
      <c r="E264" s="206" t="s">
        <v>444</v>
      </c>
      <c r="F264" s="272">
        <v>7.375</v>
      </c>
      <c r="G264" s="206" t="s">
        <v>24</v>
      </c>
      <c r="H264" s="213">
        <f t="shared" si="7"/>
        <v>7.375</v>
      </c>
      <c r="I264" s="218">
        <v>320000</v>
      </c>
      <c r="J264" s="219">
        <f t="shared" si="8"/>
        <v>1600000</v>
      </c>
      <c r="K264" s="207"/>
    </row>
    <row r="265" spans="1:11" ht="17.25" customHeight="1">
      <c r="A265" s="257">
        <v>256</v>
      </c>
      <c r="B265" s="206">
        <v>3</v>
      </c>
      <c r="C265" s="229" t="s">
        <v>234</v>
      </c>
      <c r="D265" s="211" t="s">
        <v>375</v>
      </c>
      <c r="E265" s="206" t="s">
        <v>444</v>
      </c>
      <c r="F265" s="272">
        <v>7.375</v>
      </c>
      <c r="G265" s="206" t="s">
        <v>24</v>
      </c>
      <c r="H265" s="213">
        <f t="shared" si="7"/>
        <v>7.375</v>
      </c>
      <c r="I265" s="218">
        <v>320000</v>
      </c>
      <c r="J265" s="219">
        <f t="shared" si="8"/>
        <v>1600000</v>
      </c>
      <c r="K265" s="207"/>
    </row>
    <row r="266" spans="1:11" ht="17.25" customHeight="1">
      <c r="A266" s="257">
        <v>257</v>
      </c>
      <c r="B266" s="206">
        <v>4</v>
      </c>
      <c r="C266" s="229" t="s">
        <v>50</v>
      </c>
      <c r="D266" s="211" t="s">
        <v>610</v>
      </c>
      <c r="E266" s="206" t="s">
        <v>444</v>
      </c>
      <c r="F266" s="272">
        <v>7.291666666666667</v>
      </c>
      <c r="G266" s="206" t="s">
        <v>24</v>
      </c>
      <c r="H266" s="213">
        <f t="shared" si="7"/>
        <v>7.291666666666667</v>
      </c>
      <c r="I266" s="218">
        <v>320000</v>
      </c>
      <c r="J266" s="219">
        <f t="shared" si="8"/>
        <v>1600000</v>
      </c>
      <c r="K266" s="207"/>
    </row>
    <row r="267" spans="1:11" ht="17.25" customHeight="1">
      <c r="A267" s="257">
        <v>258</v>
      </c>
      <c r="B267" s="206">
        <v>5</v>
      </c>
      <c r="C267" s="229" t="s">
        <v>34</v>
      </c>
      <c r="D267" s="211" t="s">
        <v>188</v>
      </c>
      <c r="E267" s="206" t="s">
        <v>444</v>
      </c>
      <c r="F267" s="272">
        <v>7.25</v>
      </c>
      <c r="G267" s="206" t="s">
        <v>24</v>
      </c>
      <c r="H267" s="213">
        <f t="shared" si="7"/>
        <v>7.25</v>
      </c>
      <c r="I267" s="218">
        <v>320000</v>
      </c>
      <c r="J267" s="219">
        <f t="shared" si="8"/>
        <v>1600000</v>
      </c>
      <c r="K267" s="207"/>
    </row>
    <row r="268" spans="1:11" ht="17.25" customHeight="1">
      <c r="A268" s="257">
        <v>259</v>
      </c>
      <c r="B268" s="206">
        <v>6</v>
      </c>
      <c r="C268" s="229" t="s">
        <v>609</v>
      </c>
      <c r="D268" s="211" t="s">
        <v>129</v>
      </c>
      <c r="E268" s="206" t="s">
        <v>444</v>
      </c>
      <c r="F268" s="272">
        <v>7.208333333333333</v>
      </c>
      <c r="G268" s="206" t="s">
        <v>24</v>
      </c>
      <c r="H268" s="213">
        <f t="shared" si="7"/>
        <v>7.208333333333333</v>
      </c>
      <c r="I268" s="218">
        <v>320000</v>
      </c>
      <c r="J268" s="219">
        <f t="shared" si="8"/>
        <v>1600000</v>
      </c>
      <c r="K268" s="207"/>
    </row>
    <row r="269" spans="1:11" ht="17.25" customHeight="1">
      <c r="A269" s="257">
        <v>260</v>
      </c>
      <c r="B269" s="206">
        <v>7</v>
      </c>
      <c r="C269" s="229" t="s">
        <v>21</v>
      </c>
      <c r="D269" s="211" t="s">
        <v>317</v>
      </c>
      <c r="E269" s="206" t="s">
        <v>444</v>
      </c>
      <c r="F269" s="272">
        <v>7.166666666666667</v>
      </c>
      <c r="G269" s="206" t="s">
        <v>24</v>
      </c>
      <c r="H269" s="213">
        <f t="shared" si="7"/>
        <v>7.166666666666667</v>
      </c>
      <c r="I269" s="218">
        <v>320000</v>
      </c>
      <c r="J269" s="219">
        <f t="shared" si="8"/>
        <v>1600000</v>
      </c>
      <c r="K269" s="207"/>
    </row>
    <row r="270" spans="1:11" ht="17.25" customHeight="1">
      <c r="A270" s="257">
        <v>261</v>
      </c>
      <c r="B270" s="206">
        <v>8</v>
      </c>
      <c r="C270" s="229" t="s">
        <v>21</v>
      </c>
      <c r="D270" s="211" t="s">
        <v>179</v>
      </c>
      <c r="E270" s="206" t="s">
        <v>444</v>
      </c>
      <c r="F270" s="272">
        <v>7.125</v>
      </c>
      <c r="G270" s="206" t="s">
        <v>24</v>
      </c>
      <c r="H270" s="213">
        <f t="shared" si="7"/>
        <v>7.125</v>
      </c>
      <c r="I270" s="218">
        <v>320000</v>
      </c>
      <c r="J270" s="219">
        <f t="shared" si="8"/>
        <v>1600000</v>
      </c>
      <c r="K270" s="207"/>
    </row>
    <row r="271" spans="1:11" ht="17.25" customHeight="1">
      <c r="A271" s="257">
        <v>262</v>
      </c>
      <c r="B271" s="206">
        <v>9</v>
      </c>
      <c r="C271" s="229" t="s">
        <v>527</v>
      </c>
      <c r="D271" s="211" t="s">
        <v>364</v>
      </c>
      <c r="E271" s="206" t="s">
        <v>444</v>
      </c>
      <c r="F271" s="272">
        <v>7.041666666666667</v>
      </c>
      <c r="G271" s="206" t="s">
        <v>24</v>
      </c>
      <c r="H271" s="213">
        <f t="shared" si="7"/>
        <v>7.041666666666667</v>
      </c>
      <c r="I271" s="218">
        <v>320000</v>
      </c>
      <c r="J271" s="219">
        <f t="shared" si="8"/>
        <v>1600000</v>
      </c>
      <c r="K271" s="207"/>
    </row>
    <row r="272" spans="1:11" ht="17.25" customHeight="1">
      <c r="A272" s="257">
        <v>263</v>
      </c>
      <c r="B272" s="206">
        <v>10</v>
      </c>
      <c r="C272" s="229" t="s">
        <v>756</v>
      </c>
      <c r="D272" s="211" t="s">
        <v>84</v>
      </c>
      <c r="E272" s="206" t="s">
        <v>444</v>
      </c>
      <c r="F272" s="272">
        <v>7</v>
      </c>
      <c r="G272" s="206" t="s">
        <v>24</v>
      </c>
      <c r="H272" s="213">
        <f t="shared" si="7"/>
        <v>7</v>
      </c>
      <c r="I272" s="218">
        <v>320000</v>
      </c>
      <c r="J272" s="219">
        <f t="shared" si="8"/>
        <v>1600000</v>
      </c>
      <c r="K272" s="207"/>
    </row>
    <row r="273" spans="1:11" ht="17.25" customHeight="1">
      <c r="A273" s="257">
        <v>264</v>
      </c>
      <c r="B273" s="206">
        <v>1</v>
      </c>
      <c r="C273" s="229" t="s">
        <v>329</v>
      </c>
      <c r="D273" s="211" t="s">
        <v>84</v>
      </c>
      <c r="E273" s="206" t="s">
        <v>398</v>
      </c>
      <c r="F273" s="272">
        <v>8.1</v>
      </c>
      <c r="G273" s="206" t="s">
        <v>24</v>
      </c>
      <c r="H273" s="213">
        <f t="shared" si="7"/>
        <v>8.1</v>
      </c>
      <c r="I273" s="218">
        <v>370000</v>
      </c>
      <c r="J273" s="219">
        <f t="shared" si="8"/>
        <v>1850000</v>
      </c>
      <c r="K273" s="207"/>
    </row>
    <row r="274" spans="1:11" ht="18" customHeight="1">
      <c r="A274" s="257">
        <v>265</v>
      </c>
      <c r="B274" s="206">
        <v>2</v>
      </c>
      <c r="C274" s="229" t="s">
        <v>757</v>
      </c>
      <c r="D274" s="211" t="s">
        <v>758</v>
      </c>
      <c r="E274" s="206" t="s">
        <v>398</v>
      </c>
      <c r="F274" s="272">
        <v>7.8</v>
      </c>
      <c r="G274" s="206" t="s">
        <v>24</v>
      </c>
      <c r="H274" s="213">
        <f t="shared" si="7"/>
        <v>7.8</v>
      </c>
      <c r="I274" s="218">
        <v>320000</v>
      </c>
      <c r="J274" s="219">
        <f t="shared" si="8"/>
        <v>1600000</v>
      </c>
      <c r="K274" s="207"/>
    </row>
    <row r="275" spans="1:11" ht="18" customHeight="1">
      <c r="A275" s="257">
        <v>266</v>
      </c>
      <c r="B275" s="206">
        <v>3</v>
      </c>
      <c r="C275" s="229" t="s">
        <v>612</v>
      </c>
      <c r="D275" s="211" t="s">
        <v>226</v>
      </c>
      <c r="E275" s="206" t="s">
        <v>398</v>
      </c>
      <c r="F275" s="272">
        <v>7.55</v>
      </c>
      <c r="G275" s="206" t="s">
        <v>24</v>
      </c>
      <c r="H275" s="213">
        <f t="shared" si="7"/>
        <v>7.55</v>
      </c>
      <c r="I275" s="218">
        <v>320000</v>
      </c>
      <c r="J275" s="219">
        <f t="shared" si="8"/>
        <v>1600000</v>
      </c>
      <c r="K275" s="207"/>
    </row>
    <row r="276" spans="1:11" ht="18" customHeight="1">
      <c r="A276" s="257">
        <v>267</v>
      </c>
      <c r="B276" s="206">
        <v>4</v>
      </c>
      <c r="C276" s="229" t="s">
        <v>314</v>
      </c>
      <c r="D276" s="211" t="s">
        <v>95</v>
      </c>
      <c r="E276" s="206" t="s">
        <v>398</v>
      </c>
      <c r="F276" s="272">
        <v>7.4</v>
      </c>
      <c r="G276" s="206" t="s">
        <v>24</v>
      </c>
      <c r="H276" s="213">
        <f t="shared" si="7"/>
        <v>7.4</v>
      </c>
      <c r="I276" s="218">
        <v>320000</v>
      </c>
      <c r="J276" s="219">
        <f t="shared" si="8"/>
        <v>1600000</v>
      </c>
      <c r="K276" s="207"/>
    </row>
    <row r="277" spans="1:11" ht="18" customHeight="1">
      <c r="A277" s="257">
        <v>268</v>
      </c>
      <c r="B277" s="206">
        <v>5</v>
      </c>
      <c r="C277" s="229" t="s">
        <v>116</v>
      </c>
      <c r="D277" s="211" t="s">
        <v>759</v>
      </c>
      <c r="E277" s="206" t="s">
        <v>398</v>
      </c>
      <c r="F277" s="272">
        <v>7.35</v>
      </c>
      <c r="G277" s="206" t="s">
        <v>24</v>
      </c>
      <c r="H277" s="213">
        <f t="shared" si="7"/>
        <v>7.35</v>
      </c>
      <c r="I277" s="218">
        <v>320000</v>
      </c>
      <c r="J277" s="219">
        <f t="shared" si="8"/>
        <v>1600000</v>
      </c>
      <c r="K277" s="207"/>
    </row>
    <row r="278" spans="1:11" ht="18" customHeight="1">
      <c r="A278" s="257">
        <v>269</v>
      </c>
      <c r="B278" s="206">
        <v>6</v>
      </c>
      <c r="C278" s="229" t="s">
        <v>760</v>
      </c>
      <c r="D278" s="211" t="s">
        <v>761</v>
      </c>
      <c r="E278" s="206" t="s">
        <v>398</v>
      </c>
      <c r="F278" s="272">
        <v>7.25</v>
      </c>
      <c r="G278" s="206" t="s">
        <v>24</v>
      </c>
      <c r="H278" s="213">
        <f t="shared" si="7"/>
        <v>7.25</v>
      </c>
      <c r="I278" s="218">
        <v>320000</v>
      </c>
      <c r="J278" s="219">
        <f t="shared" si="8"/>
        <v>1600000</v>
      </c>
      <c r="K278" s="207"/>
    </row>
    <row r="279" spans="1:11" ht="18" customHeight="1">
      <c r="A279" s="257">
        <v>270</v>
      </c>
      <c r="B279" s="206">
        <v>7</v>
      </c>
      <c r="C279" s="229" t="s">
        <v>762</v>
      </c>
      <c r="D279" s="211" t="s">
        <v>39</v>
      </c>
      <c r="E279" s="206" t="s">
        <v>398</v>
      </c>
      <c r="F279" s="272">
        <v>7</v>
      </c>
      <c r="G279" s="206" t="s">
        <v>24</v>
      </c>
      <c r="H279" s="213">
        <f t="shared" si="7"/>
        <v>7</v>
      </c>
      <c r="I279" s="218">
        <v>320000</v>
      </c>
      <c r="J279" s="219">
        <f t="shared" si="8"/>
        <v>1600000</v>
      </c>
      <c r="K279" s="207"/>
    </row>
    <row r="280" spans="1:11" ht="18" customHeight="1">
      <c r="A280" s="257">
        <v>271</v>
      </c>
      <c r="B280" s="206">
        <v>1</v>
      </c>
      <c r="C280" s="398" t="s">
        <v>734</v>
      </c>
      <c r="D280" s="399" t="s">
        <v>303</v>
      </c>
      <c r="E280" s="394" t="s">
        <v>772</v>
      </c>
      <c r="F280" s="393">
        <v>7.07</v>
      </c>
      <c r="G280" s="206" t="s">
        <v>24</v>
      </c>
      <c r="H280" s="213">
        <f t="shared" si="7"/>
        <v>7.07</v>
      </c>
      <c r="I280" s="218">
        <v>105000</v>
      </c>
      <c r="J280" s="219">
        <f>105000*14</f>
        <v>1470000</v>
      </c>
      <c r="K280" s="207"/>
    </row>
    <row r="281" spans="1:11" ht="18" customHeight="1">
      <c r="A281" s="257">
        <v>272</v>
      </c>
      <c r="B281" s="206">
        <v>2</v>
      </c>
      <c r="C281" s="398" t="s">
        <v>735</v>
      </c>
      <c r="D281" s="399" t="s">
        <v>486</v>
      </c>
      <c r="E281" s="394" t="s">
        <v>772</v>
      </c>
      <c r="F281" s="393">
        <v>7.57</v>
      </c>
      <c r="G281" s="206" t="s">
        <v>24</v>
      </c>
      <c r="H281" s="213">
        <f t="shared" si="7"/>
        <v>7.57</v>
      </c>
      <c r="I281" s="218">
        <v>105000</v>
      </c>
      <c r="J281" s="219">
        <f aca="true" t="shared" si="9" ref="J281:J307">105000*14</f>
        <v>1470000</v>
      </c>
      <c r="K281" s="207"/>
    </row>
    <row r="282" spans="1:11" ht="18" customHeight="1">
      <c r="A282" s="257">
        <v>273</v>
      </c>
      <c r="B282" s="206">
        <v>1</v>
      </c>
      <c r="C282" s="398" t="s">
        <v>736</v>
      </c>
      <c r="D282" s="399" t="s">
        <v>724</v>
      </c>
      <c r="E282" s="394" t="s">
        <v>773</v>
      </c>
      <c r="F282" s="393">
        <v>8.07</v>
      </c>
      <c r="G282" s="206" t="s">
        <v>24</v>
      </c>
      <c r="H282" s="213">
        <f t="shared" si="7"/>
        <v>8.07</v>
      </c>
      <c r="I282" s="218">
        <v>105000</v>
      </c>
      <c r="J282" s="219">
        <f>105000*14+250000</f>
        <v>1720000</v>
      </c>
      <c r="K282" s="207"/>
    </row>
    <row r="283" spans="1:11" ht="18" customHeight="1">
      <c r="A283" s="257">
        <v>274</v>
      </c>
      <c r="B283" s="206">
        <v>2</v>
      </c>
      <c r="C283" s="398" t="s">
        <v>627</v>
      </c>
      <c r="D283" s="399" t="s">
        <v>513</v>
      </c>
      <c r="E283" s="394" t="s">
        <v>773</v>
      </c>
      <c r="F283" s="393">
        <v>8.57</v>
      </c>
      <c r="G283" s="206" t="s">
        <v>24</v>
      </c>
      <c r="H283" s="213">
        <f t="shared" si="7"/>
        <v>8.57</v>
      </c>
      <c r="I283" s="218">
        <v>105000</v>
      </c>
      <c r="J283" s="219">
        <f>105000*14+250000</f>
        <v>1720000</v>
      </c>
      <c r="K283" s="207"/>
    </row>
    <row r="284" spans="1:11" ht="18" customHeight="1">
      <c r="A284" s="257">
        <v>275</v>
      </c>
      <c r="B284" s="206">
        <v>3</v>
      </c>
      <c r="C284" s="398" t="s">
        <v>737</v>
      </c>
      <c r="D284" s="399" t="s">
        <v>625</v>
      </c>
      <c r="E284" s="394" t="s">
        <v>773</v>
      </c>
      <c r="F284" s="393">
        <v>8.57</v>
      </c>
      <c r="G284" s="206" t="s">
        <v>24</v>
      </c>
      <c r="H284" s="213">
        <f t="shared" si="7"/>
        <v>8.57</v>
      </c>
      <c r="I284" s="218">
        <v>105000</v>
      </c>
      <c r="J284" s="219">
        <f>105000*14+250000</f>
        <v>1720000</v>
      </c>
      <c r="K284" s="207"/>
    </row>
    <row r="285" spans="1:11" ht="18" customHeight="1">
      <c r="A285" s="257">
        <v>276</v>
      </c>
      <c r="B285" s="206">
        <v>4</v>
      </c>
      <c r="C285" s="398" t="s">
        <v>707</v>
      </c>
      <c r="D285" s="399" t="s">
        <v>84</v>
      </c>
      <c r="E285" s="394" t="s">
        <v>773</v>
      </c>
      <c r="F285" s="393">
        <v>7.86</v>
      </c>
      <c r="G285" s="206" t="s">
        <v>24</v>
      </c>
      <c r="H285" s="213">
        <f t="shared" si="7"/>
        <v>7.86</v>
      </c>
      <c r="I285" s="218">
        <v>105000</v>
      </c>
      <c r="J285" s="219">
        <f t="shared" si="9"/>
        <v>1470000</v>
      </c>
      <c r="K285" s="207"/>
    </row>
    <row r="286" spans="1:11" ht="18" customHeight="1">
      <c r="A286" s="257">
        <v>277</v>
      </c>
      <c r="B286" s="206">
        <v>5</v>
      </c>
      <c r="C286" s="398" t="s">
        <v>738</v>
      </c>
      <c r="D286" s="399" t="s">
        <v>217</v>
      </c>
      <c r="E286" s="394" t="s">
        <v>773</v>
      </c>
      <c r="F286" s="393">
        <v>7.93</v>
      </c>
      <c r="G286" s="206" t="s">
        <v>24</v>
      </c>
      <c r="H286" s="213">
        <f t="shared" si="7"/>
        <v>7.93</v>
      </c>
      <c r="I286" s="218">
        <v>105000</v>
      </c>
      <c r="J286" s="219">
        <f t="shared" si="9"/>
        <v>1470000</v>
      </c>
      <c r="K286" s="207"/>
    </row>
    <row r="287" spans="1:11" ht="18" customHeight="1">
      <c r="A287" s="257">
        <v>278</v>
      </c>
      <c r="B287" s="206">
        <v>1</v>
      </c>
      <c r="C287" s="398" t="s">
        <v>739</v>
      </c>
      <c r="D287" s="399" t="s">
        <v>211</v>
      </c>
      <c r="E287" s="394" t="s">
        <v>774</v>
      </c>
      <c r="F287" s="393">
        <v>7.07</v>
      </c>
      <c r="G287" s="206" t="s">
        <v>24</v>
      </c>
      <c r="H287" s="213">
        <f t="shared" si="7"/>
        <v>7.07</v>
      </c>
      <c r="I287" s="218">
        <v>105000</v>
      </c>
      <c r="J287" s="219">
        <f t="shared" si="9"/>
        <v>1470000</v>
      </c>
      <c r="K287" s="207"/>
    </row>
    <row r="288" spans="1:11" ht="18" customHeight="1">
      <c r="A288" s="257">
        <v>279</v>
      </c>
      <c r="B288" s="206">
        <v>2</v>
      </c>
      <c r="C288" s="398" t="s">
        <v>706</v>
      </c>
      <c r="D288" s="399" t="s">
        <v>290</v>
      </c>
      <c r="E288" s="394" t="s">
        <v>774</v>
      </c>
      <c r="F288" s="393">
        <v>7.21</v>
      </c>
      <c r="G288" s="206" t="s">
        <v>24</v>
      </c>
      <c r="H288" s="213">
        <f t="shared" si="7"/>
        <v>7.21</v>
      </c>
      <c r="I288" s="218">
        <v>105000</v>
      </c>
      <c r="J288" s="219">
        <f t="shared" si="9"/>
        <v>1470000</v>
      </c>
      <c r="K288" s="207"/>
    </row>
    <row r="289" spans="1:11" ht="18" customHeight="1">
      <c r="A289" s="257">
        <v>280</v>
      </c>
      <c r="B289" s="206">
        <v>3</v>
      </c>
      <c r="C289" s="398" t="s">
        <v>707</v>
      </c>
      <c r="D289" s="399" t="s">
        <v>43</v>
      </c>
      <c r="E289" s="394" t="s">
        <v>774</v>
      </c>
      <c r="F289" s="393">
        <v>7</v>
      </c>
      <c r="G289" s="206" t="s">
        <v>24</v>
      </c>
      <c r="H289" s="213">
        <f t="shared" si="7"/>
        <v>7</v>
      </c>
      <c r="I289" s="218">
        <v>105000</v>
      </c>
      <c r="J289" s="219">
        <f t="shared" si="9"/>
        <v>1470000</v>
      </c>
      <c r="K289" s="207"/>
    </row>
    <row r="290" spans="1:11" ht="18" customHeight="1">
      <c r="A290" s="257">
        <v>281</v>
      </c>
      <c r="B290" s="206">
        <v>4</v>
      </c>
      <c r="C290" s="398" t="s">
        <v>740</v>
      </c>
      <c r="D290" s="399" t="s">
        <v>379</v>
      </c>
      <c r="E290" s="394" t="s">
        <v>774</v>
      </c>
      <c r="F290" s="393">
        <v>7.29</v>
      </c>
      <c r="G290" s="206" t="s">
        <v>24</v>
      </c>
      <c r="H290" s="213">
        <f t="shared" si="7"/>
        <v>7.29</v>
      </c>
      <c r="I290" s="218">
        <v>105000</v>
      </c>
      <c r="J290" s="219">
        <f t="shared" si="9"/>
        <v>1470000</v>
      </c>
      <c r="K290" s="207"/>
    </row>
    <row r="291" spans="1:11" ht="18" customHeight="1">
      <c r="A291" s="257">
        <v>282</v>
      </c>
      <c r="B291" s="206">
        <v>5</v>
      </c>
      <c r="C291" s="398" t="s">
        <v>700</v>
      </c>
      <c r="D291" s="399" t="s">
        <v>100</v>
      </c>
      <c r="E291" s="394" t="s">
        <v>774</v>
      </c>
      <c r="F291" s="393">
        <v>7.57</v>
      </c>
      <c r="G291" s="206" t="s">
        <v>24</v>
      </c>
      <c r="H291" s="213">
        <f t="shared" si="7"/>
        <v>7.57</v>
      </c>
      <c r="I291" s="218">
        <v>105000</v>
      </c>
      <c r="J291" s="219">
        <f t="shared" si="9"/>
        <v>1470000</v>
      </c>
      <c r="K291" s="207"/>
    </row>
    <row r="292" spans="1:11" ht="18" customHeight="1">
      <c r="A292" s="257">
        <v>283</v>
      </c>
      <c r="B292" s="206">
        <v>6</v>
      </c>
      <c r="C292" s="398" t="s">
        <v>741</v>
      </c>
      <c r="D292" s="399" t="s">
        <v>728</v>
      </c>
      <c r="E292" s="394" t="s">
        <v>774</v>
      </c>
      <c r="F292" s="393">
        <v>7.64</v>
      </c>
      <c r="G292" s="206" t="s">
        <v>24</v>
      </c>
      <c r="H292" s="213">
        <f t="shared" si="7"/>
        <v>7.64</v>
      </c>
      <c r="I292" s="218">
        <v>105000</v>
      </c>
      <c r="J292" s="219">
        <f t="shared" si="9"/>
        <v>1470000</v>
      </c>
      <c r="K292" s="207"/>
    </row>
    <row r="293" spans="1:11" ht="18" customHeight="1">
      <c r="A293" s="257">
        <v>284</v>
      </c>
      <c r="B293" s="206">
        <v>1</v>
      </c>
      <c r="C293" s="398" t="s">
        <v>700</v>
      </c>
      <c r="D293" s="399" t="s">
        <v>742</v>
      </c>
      <c r="E293" s="394" t="s">
        <v>775</v>
      </c>
      <c r="F293" s="393">
        <v>7.5</v>
      </c>
      <c r="G293" s="206" t="s">
        <v>24</v>
      </c>
      <c r="H293" s="213">
        <f t="shared" si="7"/>
        <v>7.5</v>
      </c>
      <c r="I293" s="218">
        <v>105000</v>
      </c>
      <c r="J293" s="219">
        <f t="shared" si="9"/>
        <v>1470000</v>
      </c>
      <c r="K293" s="207"/>
    </row>
    <row r="294" spans="1:11" ht="18" customHeight="1">
      <c r="A294" s="257">
        <v>285</v>
      </c>
      <c r="B294" s="206">
        <v>2</v>
      </c>
      <c r="C294" s="398" t="s">
        <v>725</v>
      </c>
      <c r="D294" s="399" t="s">
        <v>218</v>
      </c>
      <c r="E294" s="394" t="s">
        <v>775</v>
      </c>
      <c r="F294" s="393">
        <v>8.71</v>
      </c>
      <c r="G294" s="206" t="s">
        <v>24</v>
      </c>
      <c r="H294" s="213">
        <f t="shared" si="7"/>
        <v>8.71</v>
      </c>
      <c r="I294" s="218">
        <v>105000</v>
      </c>
      <c r="J294" s="219">
        <f>105000*14+250000</f>
        <v>1720000</v>
      </c>
      <c r="K294" s="207"/>
    </row>
    <row r="295" spans="1:11" ht="18" customHeight="1">
      <c r="A295" s="257">
        <v>286</v>
      </c>
      <c r="B295" s="206">
        <v>3</v>
      </c>
      <c r="C295" s="398" t="s">
        <v>707</v>
      </c>
      <c r="D295" s="399" t="s">
        <v>556</v>
      </c>
      <c r="E295" s="394" t="s">
        <v>775</v>
      </c>
      <c r="F295" s="393">
        <v>7</v>
      </c>
      <c r="G295" s="206" t="s">
        <v>24</v>
      </c>
      <c r="H295" s="213">
        <f t="shared" si="7"/>
        <v>7</v>
      </c>
      <c r="I295" s="218">
        <v>105000</v>
      </c>
      <c r="J295" s="219">
        <f t="shared" si="9"/>
        <v>1470000</v>
      </c>
      <c r="K295" s="207"/>
    </row>
    <row r="296" spans="1:11" ht="18" customHeight="1">
      <c r="A296" s="257">
        <v>287</v>
      </c>
      <c r="B296" s="206">
        <v>4</v>
      </c>
      <c r="C296" s="398" t="s">
        <v>743</v>
      </c>
      <c r="D296" s="399" t="s">
        <v>41</v>
      </c>
      <c r="E296" s="394" t="s">
        <v>775</v>
      </c>
      <c r="F296" s="393">
        <v>7.86</v>
      </c>
      <c r="G296" s="206" t="s">
        <v>24</v>
      </c>
      <c r="H296" s="213">
        <f t="shared" si="7"/>
        <v>7.86</v>
      </c>
      <c r="I296" s="218">
        <v>105000</v>
      </c>
      <c r="J296" s="219">
        <f t="shared" si="9"/>
        <v>1470000</v>
      </c>
      <c r="K296" s="207"/>
    </row>
    <row r="297" spans="1:11" ht="18" customHeight="1">
      <c r="A297" s="257">
        <v>288</v>
      </c>
      <c r="B297" s="206">
        <v>1</v>
      </c>
      <c r="C297" s="398" t="s">
        <v>707</v>
      </c>
      <c r="D297" s="399" t="s">
        <v>439</v>
      </c>
      <c r="E297" s="394" t="s">
        <v>776</v>
      </c>
      <c r="F297" s="393">
        <v>7.93</v>
      </c>
      <c r="G297" s="206" t="s">
        <v>24</v>
      </c>
      <c r="H297" s="213">
        <f t="shared" si="7"/>
        <v>7.93</v>
      </c>
      <c r="I297" s="218">
        <v>105000</v>
      </c>
      <c r="J297" s="219">
        <f t="shared" si="9"/>
        <v>1470000</v>
      </c>
      <c r="K297" s="207"/>
    </row>
    <row r="298" spans="1:11" ht="18" customHeight="1">
      <c r="A298" s="257">
        <v>289</v>
      </c>
      <c r="B298" s="206">
        <v>2</v>
      </c>
      <c r="C298" s="398" t="s">
        <v>744</v>
      </c>
      <c r="D298" s="399" t="s">
        <v>486</v>
      </c>
      <c r="E298" s="394" t="s">
        <v>776</v>
      </c>
      <c r="F298" s="393">
        <v>7</v>
      </c>
      <c r="G298" s="206" t="s">
        <v>24</v>
      </c>
      <c r="H298" s="213">
        <f t="shared" si="7"/>
        <v>7</v>
      </c>
      <c r="I298" s="218">
        <v>105000</v>
      </c>
      <c r="J298" s="219">
        <f t="shared" si="9"/>
        <v>1470000</v>
      </c>
      <c r="K298" s="207"/>
    </row>
    <row r="299" spans="1:11" ht="18" customHeight="1">
      <c r="A299" s="257">
        <v>290</v>
      </c>
      <c r="B299" s="206">
        <v>3</v>
      </c>
      <c r="C299" s="398" t="s">
        <v>707</v>
      </c>
      <c r="D299" s="399" t="s">
        <v>486</v>
      </c>
      <c r="E299" s="394" t="s">
        <v>776</v>
      </c>
      <c r="F299" s="393">
        <v>7.07</v>
      </c>
      <c r="G299" s="206" t="s">
        <v>24</v>
      </c>
      <c r="H299" s="213">
        <f t="shared" si="7"/>
        <v>7.07</v>
      </c>
      <c r="I299" s="218">
        <v>105000</v>
      </c>
      <c r="J299" s="219">
        <f t="shared" si="9"/>
        <v>1470000</v>
      </c>
      <c r="K299" s="207"/>
    </row>
    <row r="300" spans="1:11" ht="18" customHeight="1">
      <c r="A300" s="257">
        <v>291</v>
      </c>
      <c r="B300" s="206">
        <v>4</v>
      </c>
      <c r="C300" s="398" t="s">
        <v>745</v>
      </c>
      <c r="D300" s="399" t="s">
        <v>93</v>
      </c>
      <c r="E300" s="394" t="s">
        <v>776</v>
      </c>
      <c r="F300" s="393">
        <v>7.14</v>
      </c>
      <c r="G300" s="206" t="s">
        <v>24</v>
      </c>
      <c r="H300" s="213">
        <f t="shared" si="7"/>
        <v>7.14</v>
      </c>
      <c r="I300" s="218">
        <v>105000</v>
      </c>
      <c r="J300" s="219">
        <f t="shared" si="9"/>
        <v>1470000</v>
      </c>
      <c r="K300" s="207"/>
    </row>
    <row r="301" spans="1:11" ht="18" customHeight="1">
      <c r="A301" s="257">
        <v>292</v>
      </c>
      <c r="B301" s="206">
        <v>5</v>
      </c>
      <c r="C301" s="398" t="s">
        <v>510</v>
      </c>
      <c r="D301" s="399" t="s">
        <v>397</v>
      </c>
      <c r="E301" s="394" t="s">
        <v>776</v>
      </c>
      <c r="F301" s="393">
        <v>7.5</v>
      </c>
      <c r="G301" s="206" t="s">
        <v>24</v>
      </c>
      <c r="H301" s="213">
        <f t="shared" si="7"/>
        <v>7.5</v>
      </c>
      <c r="I301" s="218">
        <v>105000</v>
      </c>
      <c r="J301" s="219">
        <f t="shared" si="9"/>
        <v>1470000</v>
      </c>
      <c r="K301" s="207"/>
    </row>
    <row r="302" spans="1:11" ht="18" customHeight="1">
      <c r="A302" s="257">
        <v>293</v>
      </c>
      <c r="B302" s="206">
        <v>6</v>
      </c>
      <c r="C302" s="398" t="s">
        <v>707</v>
      </c>
      <c r="D302" s="399" t="s">
        <v>485</v>
      </c>
      <c r="E302" s="394" t="s">
        <v>776</v>
      </c>
      <c r="F302" s="393">
        <v>7.07</v>
      </c>
      <c r="G302" s="206" t="s">
        <v>24</v>
      </c>
      <c r="H302" s="213">
        <f t="shared" si="7"/>
        <v>7.07</v>
      </c>
      <c r="I302" s="218">
        <v>105000</v>
      </c>
      <c r="J302" s="219">
        <f t="shared" si="9"/>
        <v>1470000</v>
      </c>
      <c r="K302" s="207"/>
    </row>
    <row r="303" spans="1:11" ht="18" customHeight="1">
      <c r="A303" s="257">
        <v>294</v>
      </c>
      <c r="B303" s="206">
        <v>7</v>
      </c>
      <c r="C303" s="398" t="s">
        <v>721</v>
      </c>
      <c r="D303" s="399" t="s">
        <v>41</v>
      </c>
      <c r="E303" s="394" t="s">
        <v>776</v>
      </c>
      <c r="F303" s="393">
        <v>7</v>
      </c>
      <c r="G303" s="206" t="s">
        <v>24</v>
      </c>
      <c r="H303" s="213">
        <f t="shared" si="7"/>
        <v>7</v>
      </c>
      <c r="I303" s="218">
        <v>105000</v>
      </c>
      <c r="J303" s="219">
        <f t="shared" si="9"/>
        <v>1470000</v>
      </c>
      <c r="K303" s="207"/>
    </row>
    <row r="304" spans="1:11" ht="18" customHeight="1">
      <c r="A304" s="257">
        <v>295</v>
      </c>
      <c r="B304" s="206">
        <v>1</v>
      </c>
      <c r="C304" s="398" t="s">
        <v>716</v>
      </c>
      <c r="D304" s="399" t="s">
        <v>389</v>
      </c>
      <c r="E304" s="394" t="s">
        <v>777</v>
      </c>
      <c r="F304" s="393">
        <v>7.07</v>
      </c>
      <c r="G304" s="206" t="s">
        <v>24</v>
      </c>
      <c r="H304" s="213">
        <f t="shared" si="7"/>
        <v>7.07</v>
      </c>
      <c r="I304" s="218">
        <v>105000</v>
      </c>
      <c r="J304" s="219">
        <f t="shared" si="9"/>
        <v>1470000</v>
      </c>
      <c r="K304" s="207"/>
    </row>
    <row r="305" spans="1:11" ht="18" customHeight="1">
      <c r="A305" s="257">
        <v>296</v>
      </c>
      <c r="B305" s="206">
        <v>2</v>
      </c>
      <c r="C305" s="398" t="s">
        <v>746</v>
      </c>
      <c r="D305" s="399" t="s">
        <v>747</v>
      </c>
      <c r="E305" s="394" t="s">
        <v>777</v>
      </c>
      <c r="F305" s="393">
        <v>7.29</v>
      </c>
      <c r="G305" s="206" t="s">
        <v>24</v>
      </c>
      <c r="H305" s="213">
        <f t="shared" si="7"/>
        <v>7.29</v>
      </c>
      <c r="I305" s="218">
        <v>105000</v>
      </c>
      <c r="J305" s="219">
        <f t="shared" si="9"/>
        <v>1470000</v>
      </c>
      <c r="K305" s="207"/>
    </row>
    <row r="306" spans="1:11" ht="18" customHeight="1">
      <c r="A306" s="257">
        <v>297</v>
      </c>
      <c r="B306" s="206">
        <v>3</v>
      </c>
      <c r="C306" s="398" t="s">
        <v>748</v>
      </c>
      <c r="D306" s="399" t="s">
        <v>132</v>
      </c>
      <c r="E306" s="394" t="s">
        <v>777</v>
      </c>
      <c r="F306" s="393">
        <v>7.07</v>
      </c>
      <c r="G306" s="206" t="s">
        <v>24</v>
      </c>
      <c r="H306" s="213">
        <f t="shared" si="7"/>
        <v>7.07</v>
      </c>
      <c r="I306" s="218">
        <v>105000</v>
      </c>
      <c r="J306" s="219">
        <f t="shared" si="9"/>
        <v>1470000</v>
      </c>
      <c r="K306" s="207"/>
    </row>
    <row r="307" spans="1:11" ht="18" customHeight="1">
      <c r="A307" s="360">
        <v>298</v>
      </c>
      <c r="B307" s="225">
        <v>4</v>
      </c>
      <c r="C307" s="401" t="s">
        <v>749</v>
      </c>
      <c r="D307" s="402" t="s">
        <v>41</v>
      </c>
      <c r="E307" s="396" t="s">
        <v>777</v>
      </c>
      <c r="F307" s="397">
        <v>7.57</v>
      </c>
      <c r="G307" s="225" t="s">
        <v>24</v>
      </c>
      <c r="H307" s="226">
        <f t="shared" si="7"/>
        <v>7.57</v>
      </c>
      <c r="I307" s="227">
        <v>105000</v>
      </c>
      <c r="J307" s="228">
        <f t="shared" si="9"/>
        <v>1470000</v>
      </c>
      <c r="K307" s="259"/>
    </row>
    <row r="308" spans="1:11" ht="18" customHeight="1">
      <c r="A308" s="248"/>
      <c r="B308" s="282"/>
      <c r="C308" s="435" t="s">
        <v>662</v>
      </c>
      <c r="D308" s="436"/>
      <c r="E308" s="282"/>
      <c r="F308" s="331"/>
      <c r="G308" s="282"/>
      <c r="H308" s="286"/>
      <c r="I308" s="287"/>
      <c r="J308" s="388">
        <f>SUM(J10:J307)</f>
        <v>592360000</v>
      </c>
      <c r="K308" s="267"/>
    </row>
    <row r="309" spans="1:11" ht="18.75">
      <c r="A309" s="367"/>
      <c r="B309" s="403" t="s">
        <v>770</v>
      </c>
      <c r="C309" s="369"/>
      <c r="D309" s="369"/>
      <c r="E309" s="368"/>
      <c r="F309" s="370"/>
      <c r="G309" s="368"/>
      <c r="H309" s="371"/>
      <c r="I309" s="372"/>
      <c r="J309" s="373"/>
      <c r="K309" s="374"/>
    </row>
    <row r="310" spans="3:11" ht="17.25">
      <c r="C310" s="78" t="s">
        <v>52</v>
      </c>
      <c r="D310" s="78"/>
      <c r="E310" s="390"/>
      <c r="F310" s="78"/>
      <c r="G310" s="78" t="s">
        <v>227</v>
      </c>
      <c r="H310" s="79"/>
      <c r="I310" s="78"/>
      <c r="J310" s="80" t="s">
        <v>150</v>
      </c>
      <c r="K310" s="77"/>
    </row>
    <row r="314" spans="7:10" ht="18">
      <c r="G314" s="85" t="s">
        <v>402</v>
      </c>
      <c r="H314" s="86"/>
      <c r="I314" s="85"/>
      <c r="J314" s="87" t="s">
        <v>149</v>
      </c>
    </row>
    <row r="410" spans="1:4" ht="16.5">
      <c r="A410" s="430" t="s">
        <v>255</v>
      </c>
      <c r="B410" s="430"/>
      <c r="C410" s="430"/>
      <c r="D410" s="430"/>
    </row>
    <row r="411" spans="1:4" ht="17.25">
      <c r="A411" s="431" t="s">
        <v>1</v>
      </c>
      <c r="B411" s="431"/>
      <c r="C411" s="431"/>
      <c r="D411" s="431"/>
    </row>
    <row r="412" spans="1:4" ht="16.5">
      <c r="A412" s="334"/>
      <c r="B412" s="334"/>
      <c r="C412" s="334"/>
      <c r="D412" s="334"/>
    </row>
    <row r="413" spans="1:11" ht="17.25">
      <c r="A413" s="433" t="s">
        <v>261</v>
      </c>
      <c r="B413" s="433"/>
      <c r="C413" s="433"/>
      <c r="D413" s="433"/>
      <c r="E413" s="433"/>
      <c r="F413" s="433"/>
      <c r="G413" s="433"/>
      <c r="H413" s="433"/>
      <c r="I413" s="433"/>
      <c r="J413" s="433"/>
      <c r="K413" s="433"/>
    </row>
    <row r="414" spans="1:11" ht="15">
      <c r="A414" s="413" t="s">
        <v>401</v>
      </c>
      <c r="B414" s="413"/>
      <c r="C414" s="413"/>
      <c r="D414" s="413"/>
      <c r="E414" s="413"/>
      <c r="F414" s="413"/>
      <c r="G414" s="413"/>
      <c r="H414" s="413"/>
      <c r="I414" s="413"/>
      <c r="J414" s="413"/>
      <c r="K414" s="413"/>
    </row>
    <row r="415" spans="1:11" ht="15.75">
      <c r="A415" s="1"/>
      <c r="B415" s="265"/>
      <c r="C415" s="3"/>
      <c r="D415" s="3"/>
      <c r="E415" s="4"/>
      <c r="F415" s="3"/>
      <c r="G415" s="5"/>
      <c r="H415" s="5"/>
      <c r="I415" s="6"/>
      <c r="J415" s="7"/>
      <c r="K415" s="3"/>
    </row>
    <row r="416" spans="1:11" ht="18.75">
      <c r="A416" s="231" t="s">
        <v>3</v>
      </c>
      <c r="B416" s="232" t="s">
        <v>4</v>
      </c>
      <c r="C416" s="233"/>
      <c r="D416" s="234"/>
      <c r="E416" s="235"/>
      <c r="F416" s="236" t="s">
        <v>5</v>
      </c>
      <c r="G416" s="237"/>
      <c r="H416" s="237"/>
      <c r="I416" s="238" t="s">
        <v>6</v>
      </c>
      <c r="J416" s="239" t="s">
        <v>7</v>
      </c>
      <c r="K416" s="240" t="s">
        <v>8</v>
      </c>
    </row>
    <row r="417" spans="1:11" ht="18.75">
      <c r="A417" s="241" t="s">
        <v>9</v>
      </c>
      <c r="B417" s="242" t="s">
        <v>9</v>
      </c>
      <c r="C417" s="243" t="s">
        <v>10</v>
      </c>
      <c r="D417" s="242"/>
      <c r="E417" s="244" t="s">
        <v>11</v>
      </c>
      <c r="F417" s="244" t="s">
        <v>12</v>
      </c>
      <c r="G417" s="245" t="s">
        <v>13</v>
      </c>
      <c r="H417" s="245" t="s">
        <v>7</v>
      </c>
      <c r="I417" s="246" t="s">
        <v>14</v>
      </c>
      <c r="J417" s="247" t="s">
        <v>15</v>
      </c>
      <c r="K417" s="245" t="s">
        <v>16</v>
      </c>
    </row>
    <row r="418" spans="1:11" ht="18.75">
      <c r="A418" s="248"/>
      <c r="B418" s="249" t="s">
        <v>17</v>
      </c>
      <c r="C418" s="250"/>
      <c r="D418" s="251"/>
      <c r="E418" s="252"/>
      <c r="F418" s="252" t="s">
        <v>18</v>
      </c>
      <c r="G418" s="253" t="s">
        <v>19</v>
      </c>
      <c r="H418" s="253"/>
      <c r="I418" s="254"/>
      <c r="J418" s="254" t="s">
        <v>20</v>
      </c>
      <c r="K418" s="255"/>
    </row>
    <row r="419" spans="1:11" ht="18.75">
      <c r="A419" s="256">
        <v>1</v>
      </c>
      <c r="B419" s="204">
        <v>1</v>
      </c>
      <c r="C419" s="337" t="s">
        <v>262</v>
      </c>
      <c r="D419" s="338" t="s">
        <v>263</v>
      </c>
      <c r="E419" s="204" t="s">
        <v>282</v>
      </c>
      <c r="F419" s="271">
        <v>8.13</v>
      </c>
      <c r="G419" s="206" t="s">
        <v>24</v>
      </c>
      <c r="H419" s="212">
        <f aca="true" t="shared" si="10" ref="H419:H450">F419</f>
        <v>8.13</v>
      </c>
      <c r="I419" s="216">
        <v>360000</v>
      </c>
      <c r="J419" s="217">
        <f aca="true" t="shared" si="11" ref="J419:J450">I419*5</f>
        <v>1800000</v>
      </c>
      <c r="K419" s="205"/>
    </row>
    <row r="420" spans="1:11" ht="18.75">
      <c r="A420" s="257">
        <v>2</v>
      </c>
      <c r="B420" s="206">
        <v>2</v>
      </c>
      <c r="C420" s="339" t="s">
        <v>212</v>
      </c>
      <c r="D420" s="340" t="s">
        <v>264</v>
      </c>
      <c r="E420" s="206" t="s">
        <v>282</v>
      </c>
      <c r="F420" s="272">
        <v>8.03</v>
      </c>
      <c r="G420" s="206" t="s">
        <v>24</v>
      </c>
      <c r="H420" s="213">
        <f t="shared" si="10"/>
        <v>8.03</v>
      </c>
      <c r="I420" s="218">
        <v>360000</v>
      </c>
      <c r="J420" s="219">
        <f t="shared" si="11"/>
        <v>1800000</v>
      </c>
      <c r="K420" s="207"/>
    </row>
    <row r="421" spans="1:11" ht="18.75">
      <c r="A421" s="257">
        <v>3</v>
      </c>
      <c r="B421" s="206">
        <v>3</v>
      </c>
      <c r="C421" s="339" t="s">
        <v>265</v>
      </c>
      <c r="D421" s="340" t="s">
        <v>266</v>
      </c>
      <c r="E421" s="206" t="s">
        <v>282</v>
      </c>
      <c r="F421" s="272">
        <v>7.9</v>
      </c>
      <c r="G421" s="206" t="s">
        <v>24</v>
      </c>
      <c r="H421" s="213">
        <f t="shared" si="10"/>
        <v>7.9</v>
      </c>
      <c r="I421" s="218">
        <v>310000</v>
      </c>
      <c r="J421" s="219">
        <f t="shared" si="11"/>
        <v>1550000</v>
      </c>
      <c r="K421" s="207"/>
    </row>
    <row r="422" spans="1:11" ht="18.75">
      <c r="A422" s="257">
        <v>4</v>
      </c>
      <c r="B422" s="206">
        <v>4</v>
      </c>
      <c r="C422" s="339" t="s">
        <v>267</v>
      </c>
      <c r="D422" s="340" t="s">
        <v>268</v>
      </c>
      <c r="E422" s="206" t="s">
        <v>282</v>
      </c>
      <c r="F422" s="272">
        <v>7.9</v>
      </c>
      <c r="G422" s="206" t="s">
        <v>24</v>
      </c>
      <c r="H422" s="213">
        <f t="shared" si="10"/>
        <v>7.9</v>
      </c>
      <c r="I422" s="218">
        <v>310000</v>
      </c>
      <c r="J422" s="219">
        <f t="shared" si="11"/>
        <v>1550000</v>
      </c>
      <c r="K422" s="207"/>
    </row>
    <row r="423" spans="1:11" ht="18.75">
      <c r="A423" s="257">
        <v>5</v>
      </c>
      <c r="B423" s="206">
        <v>5</v>
      </c>
      <c r="C423" s="339" t="s">
        <v>269</v>
      </c>
      <c r="D423" s="340" t="s">
        <v>270</v>
      </c>
      <c r="E423" s="206" t="s">
        <v>282</v>
      </c>
      <c r="F423" s="272">
        <v>7.83</v>
      </c>
      <c r="G423" s="206" t="s">
        <v>24</v>
      </c>
      <c r="H423" s="213">
        <f t="shared" si="10"/>
        <v>7.83</v>
      </c>
      <c r="I423" s="218">
        <v>310000</v>
      </c>
      <c r="J423" s="219">
        <f t="shared" si="11"/>
        <v>1550000</v>
      </c>
      <c r="K423" s="207"/>
    </row>
    <row r="424" spans="1:11" ht="18.75">
      <c r="A424" s="257">
        <v>6</v>
      </c>
      <c r="B424" s="206">
        <v>6</v>
      </c>
      <c r="C424" s="339" t="s">
        <v>271</v>
      </c>
      <c r="D424" s="340" t="s">
        <v>272</v>
      </c>
      <c r="E424" s="206" t="s">
        <v>282</v>
      </c>
      <c r="F424" s="272">
        <v>7.77</v>
      </c>
      <c r="G424" s="206" t="s">
        <v>24</v>
      </c>
      <c r="H424" s="213">
        <f t="shared" si="10"/>
        <v>7.77</v>
      </c>
      <c r="I424" s="218">
        <v>310000</v>
      </c>
      <c r="J424" s="219">
        <f t="shared" si="11"/>
        <v>1550000</v>
      </c>
      <c r="K424" s="207"/>
    </row>
    <row r="425" spans="1:11" ht="18.75">
      <c r="A425" s="257">
        <v>7</v>
      </c>
      <c r="B425" s="206">
        <v>7</v>
      </c>
      <c r="C425" s="339" t="s">
        <v>273</v>
      </c>
      <c r="D425" s="340" t="s">
        <v>268</v>
      </c>
      <c r="E425" s="206" t="s">
        <v>282</v>
      </c>
      <c r="F425" s="272">
        <v>7.77</v>
      </c>
      <c r="G425" s="206" t="s">
        <v>24</v>
      </c>
      <c r="H425" s="213">
        <f t="shared" si="10"/>
        <v>7.77</v>
      </c>
      <c r="I425" s="218">
        <v>310000</v>
      </c>
      <c r="J425" s="219">
        <f t="shared" si="11"/>
        <v>1550000</v>
      </c>
      <c r="K425" s="207"/>
    </row>
    <row r="426" spans="1:11" ht="18.75">
      <c r="A426" s="257">
        <v>8</v>
      </c>
      <c r="B426" s="206">
        <v>8</v>
      </c>
      <c r="C426" s="339" t="s">
        <v>212</v>
      </c>
      <c r="D426" s="340" t="s">
        <v>274</v>
      </c>
      <c r="E426" s="206" t="s">
        <v>282</v>
      </c>
      <c r="F426" s="272">
        <v>7.67</v>
      </c>
      <c r="G426" s="206" t="s">
        <v>24</v>
      </c>
      <c r="H426" s="213">
        <f t="shared" si="10"/>
        <v>7.67</v>
      </c>
      <c r="I426" s="218">
        <v>310000</v>
      </c>
      <c r="J426" s="219">
        <f t="shared" si="11"/>
        <v>1550000</v>
      </c>
      <c r="K426" s="207"/>
    </row>
    <row r="427" spans="1:11" ht="18.75">
      <c r="A427" s="257">
        <v>9</v>
      </c>
      <c r="B427" s="206">
        <v>9</v>
      </c>
      <c r="C427" s="339" t="s">
        <v>275</v>
      </c>
      <c r="D427" s="340" t="s">
        <v>276</v>
      </c>
      <c r="E427" s="206" t="s">
        <v>282</v>
      </c>
      <c r="F427" s="272">
        <v>7.67</v>
      </c>
      <c r="G427" s="206" t="s">
        <v>24</v>
      </c>
      <c r="H427" s="213">
        <f t="shared" si="10"/>
        <v>7.67</v>
      </c>
      <c r="I427" s="218">
        <v>310000</v>
      </c>
      <c r="J427" s="219">
        <f t="shared" si="11"/>
        <v>1550000</v>
      </c>
      <c r="K427" s="207"/>
    </row>
    <row r="428" spans="1:11" ht="18.75">
      <c r="A428" s="257">
        <v>10</v>
      </c>
      <c r="B428" s="206">
        <v>10</v>
      </c>
      <c r="C428" s="339" t="s">
        <v>277</v>
      </c>
      <c r="D428" s="340" t="s">
        <v>37</v>
      </c>
      <c r="E428" s="206" t="s">
        <v>282</v>
      </c>
      <c r="F428" s="272">
        <v>7.57</v>
      </c>
      <c r="G428" s="206" t="s">
        <v>24</v>
      </c>
      <c r="H428" s="213">
        <f t="shared" si="10"/>
        <v>7.57</v>
      </c>
      <c r="I428" s="218">
        <v>310000</v>
      </c>
      <c r="J428" s="219">
        <f t="shared" si="11"/>
        <v>1550000</v>
      </c>
      <c r="K428" s="207"/>
    </row>
    <row r="429" spans="1:11" ht="18.75">
      <c r="A429" s="257">
        <v>11</v>
      </c>
      <c r="B429" s="206">
        <v>11</v>
      </c>
      <c r="C429" s="339" t="s">
        <v>278</v>
      </c>
      <c r="D429" s="340" t="s">
        <v>268</v>
      </c>
      <c r="E429" s="206" t="s">
        <v>282</v>
      </c>
      <c r="F429" s="272">
        <v>7.57</v>
      </c>
      <c r="G429" s="206" t="s">
        <v>24</v>
      </c>
      <c r="H429" s="213">
        <f t="shared" si="10"/>
        <v>7.57</v>
      </c>
      <c r="I429" s="218">
        <v>310000</v>
      </c>
      <c r="J429" s="219">
        <f t="shared" si="11"/>
        <v>1550000</v>
      </c>
      <c r="K429" s="207"/>
    </row>
    <row r="430" spans="1:11" ht="18.75">
      <c r="A430" s="257">
        <v>12</v>
      </c>
      <c r="B430" s="206">
        <v>12</v>
      </c>
      <c r="C430" s="339" t="s">
        <v>278</v>
      </c>
      <c r="D430" s="340" t="s">
        <v>279</v>
      </c>
      <c r="E430" s="206" t="s">
        <v>282</v>
      </c>
      <c r="F430" s="272">
        <v>7.47</v>
      </c>
      <c r="G430" s="206" t="s">
        <v>24</v>
      </c>
      <c r="H430" s="213">
        <f t="shared" si="10"/>
        <v>7.47</v>
      </c>
      <c r="I430" s="218">
        <v>310000</v>
      </c>
      <c r="J430" s="219">
        <f t="shared" si="11"/>
        <v>1550000</v>
      </c>
      <c r="K430" s="207"/>
    </row>
    <row r="431" spans="1:11" ht="18.75">
      <c r="A431" s="257">
        <v>13</v>
      </c>
      <c r="B431" s="206">
        <v>13</v>
      </c>
      <c r="C431" s="339" t="s">
        <v>212</v>
      </c>
      <c r="D431" s="340" t="s">
        <v>264</v>
      </c>
      <c r="E431" s="206" t="s">
        <v>282</v>
      </c>
      <c r="F431" s="272">
        <v>7.4</v>
      </c>
      <c r="G431" s="206" t="s">
        <v>24</v>
      </c>
      <c r="H431" s="213">
        <f t="shared" si="10"/>
        <v>7.4</v>
      </c>
      <c r="I431" s="218">
        <v>310000</v>
      </c>
      <c r="J431" s="219">
        <f t="shared" si="11"/>
        <v>1550000</v>
      </c>
      <c r="K431" s="207"/>
    </row>
    <row r="432" spans="1:11" ht="18.75">
      <c r="A432" s="257">
        <v>14</v>
      </c>
      <c r="B432" s="225">
        <v>14</v>
      </c>
      <c r="C432" s="341" t="s">
        <v>280</v>
      </c>
      <c r="D432" s="342" t="s">
        <v>281</v>
      </c>
      <c r="E432" s="225" t="s">
        <v>282</v>
      </c>
      <c r="F432" s="292">
        <v>7.4</v>
      </c>
      <c r="G432" s="225" t="s">
        <v>24</v>
      </c>
      <c r="H432" s="226">
        <f t="shared" si="10"/>
        <v>7.4</v>
      </c>
      <c r="I432" s="227">
        <v>310000</v>
      </c>
      <c r="J432" s="228">
        <f t="shared" si="11"/>
        <v>1550000</v>
      </c>
      <c r="K432" s="259"/>
    </row>
    <row r="433" spans="1:11" ht="18.75">
      <c r="A433" s="257">
        <v>15</v>
      </c>
      <c r="B433" s="214">
        <v>1</v>
      </c>
      <c r="C433" s="337" t="s">
        <v>283</v>
      </c>
      <c r="D433" s="338" t="s">
        <v>284</v>
      </c>
      <c r="E433" s="214" t="s">
        <v>298</v>
      </c>
      <c r="F433" s="271">
        <v>7.77</v>
      </c>
      <c r="G433" s="214" t="s">
        <v>24</v>
      </c>
      <c r="H433" s="221">
        <f t="shared" si="10"/>
        <v>7.77</v>
      </c>
      <c r="I433" s="222">
        <v>310000</v>
      </c>
      <c r="J433" s="223">
        <f t="shared" si="11"/>
        <v>1550000</v>
      </c>
      <c r="K433" s="258"/>
    </row>
    <row r="434" spans="1:11" ht="18.75">
      <c r="A434" s="257">
        <v>16</v>
      </c>
      <c r="B434" s="214">
        <v>2</v>
      </c>
      <c r="C434" s="339" t="s">
        <v>285</v>
      </c>
      <c r="D434" s="340" t="s">
        <v>211</v>
      </c>
      <c r="E434" s="214" t="s">
        <v>298</v>
      </c>
      <c r="F434" s="272">
        <v>7.73</v>
      </c>
      <c r="G434" s="206" t="s">
        <v>24</v>
      </c>
      <c r="H434" s="221">
        <f t="shared" si="10"/>
        <v>7.73</v>
      </c>
      <c r="I434" s="218">
        <v>310000</v>
      </c>
      <c r="J434" s="219">
        <f t="shared" si="11"/>
        <v>1550000</v>
      </c>
      <c r="K434" s="207"/>
    </row>
    <row r="435" spans="1:11" ht="18.75">
      <c r="A435" s="257">
        <v>17</v>
      </c>
      <c r="B435" s="214">
        <v>3</v>
      </c>
      <c r="C435" s="339" t="s">
        <v>286</v>
      </c>
      <c r="D435" s="340" t="s">
        <v>287</v>
      </c>
      <c r="E435" s="214" t="s">
        <v>298</v>
      </c>
      <c r="F435" s="272">
        <v>7.73</v>
      </c>
      <c r="G435" s="206" t="s">
        <v>24</v>
      </c>
      <c r="H435" s="221">
        <f t="shared" si="10"/>
        <v>7.73</v>
      </c>
      <c r="I435" s="218">
        <v>310000</v>
      </c>
      <c r="J435" s="219">
        <f t="shared" si="11"/>
        <v>1550000</v>
      </c>
      <c r="K435" s="258"/>
    </row>
    <row r="436" spans="1:11" ht="18.75">
      <c r="A436" s="257">
        <v>18</v>
      </c>
      <c r="B436" s="214">
        <v>4</v>
      </c>
      <c r="C436" s="339" t="s">
        <v>288</v>
      </c>
      <c r="D436" s="340" t="s">
        <v>43</v>
      </c>
      <c r="E436" s="214" t="s">
        <v>298</v>
      </c>
      <c r="F436" s="272">
        <v>7.73</v>
      </c>
      <c r="G436" s="206" t="s">
        <v>24</v>
      </c>
      <c r="H436" s="221">
        <f t="shared" si="10"/>
        <v>7.73</v>
      </c>
      <c r="I436" s="218">
        <v>310000</v>
      </c>
      <c r="J436" s="219">
        <f t="shared" si="11"/>
        <v>1550000</v>
      </c>
      <c r="K436" s="258"/>
    </row>
    <row r="437" spans="1:11" ht="18.75">
      <c r="A437" s="257">
        <v>19</v>
      </c>
      <c r="B437" s="214">
        <v>5</v>
      </c>
      <c r="C437" s="339" t="s">
        <v>289</v>
      </c>
      <c r="D437" s="340" t="s">
        <v>290</v>
      </c>
      <c r="E437" s="214" t="s">
        <v>298</v>
      </c>
      <c r="F437" s="272">
        <v>7.63</v>
      </c>
      <c r="G437" s="206" t="s">
        <v>24</v>
      </c>
      <c r="H437" s="221">
        <f t="shared" si="10"/>
        <v>7.63</v>
      </c>
      <c r="I437" s="218">
        <v>310000</v>
      </c>
      <c r="J437" s="219">
        <f t="shared" si="11"/>
        <v>1550000</v>
      </c>
      <c r="K437" s="258"/>
    </row>
    <row r="438" spans="1:11" ht="18.75">
      <c r="A438" s="257">
        <v>20</v>
      </c>
      <c r="B438" s="214">
        <v>6</v>
      </c>
      <c r="C438" s="339" t="s">
        <v>291</v>
      </c>
      <c r="D438" s="340" t="s">
        <v>292</v>
      </c>
      <c r="E438" s="214" t="s">
        <v>298</v>
      </c>
      <c r="F438" s="272">
        <v>7.53</v>
      </c>
      <c r="G438" s="206" t="s">
        <v>24</v>
      </c>
      <c r="H438" s="221">
        <f t="shared" si="10"/>
        <v>7.53</v>
      </c>
      <c r="I438" s="218">
        <v>310000</v>
      </c>
      <c r="J438" s="219">
        <f t="shared" si="11"/>
        <v>1550000</v>
      </c>
      <c r="K438" s="207"/>
    </row>
    <row r="439" spans="1:11" ht="18.75">
      <c r="A439" s="257">
        <v>21</v>
      </c>
      <c r="B439" s="214">
        <v>7</v>
      </c>
      <c r="C439" s="339" t="s">
        <v>293</v>
      </c>
      <c r="D439" s="340" t="s">
        <v>294</v>
      </c>
      <c r="E439" s="214" t="s">
        <v>298</v>
      </c>
      <c r="F439" s="272">
        <v>7.5</v>
      </c>
      <c r="G439" s="206" t="s">
        <v>24</v>
      </c>
      <c r="H439" s="221">
        <f t="shared" si="10"/>
        <v>7.5</v>
      </c>
      <c r="I439" s="218">
        <v>310000</v>
      </c>
      <c r="J439" s="219">
        <f t="shared" si="11"/>
        <v>1550000</v>
      </c>
      <c r="K439" s="207"/>
    </row>
    <row r="440" spans="1:11" ht="18.75">
      <c r="A440" s="257">
        <v>22</v>
      </c>
      <c r="B440" s="214">
        <v>8</v>
      </c>
      <c r="C440" s="339" t="s">
        <v>212</v>
      </c>
      <c r="D440" s="340" t="s">
        <v>295</v>
      </c>
      <c r="E440" s="214" t="s">
        <v>298</v>
      </c>
      <c r="F440" s="272">
        <v>7.47</v>
      </c>
      <c r="G440" s="206" t="s">
        <v>24</v>
      </c>
      <c r="H440" s="221">
        <f t="shared" si="10"/>
        <v>7.47</v>
      </c>
      <c r="I440" s="218">
        <v>310000</v>
      </c>
      <c r="J440" s="219">
        <f t="shared" si="11"/>
        <v>1550000</v>
      </c>
      <c r="K440" s="207"/>
    </row>
    <row r="441" spans="1:11" ht="18.75">
      <c r="A441" s="257">
        <v>23</v>
      </c>
      <c r="B441" s="214">
        <v>9</v>
      </c>
      <c r="C441" s="339" t="s">
        <v>296</v>
      </c>
      <c r="D441" s="340" t="s">
        <v>192</v>
      </c>
      <c r="E441" s="214" t="s">
        <v>298</v>
      </c>
      <c r="F441" s="272">
        <v>7.47</v>
      </c>
      <c r="G441" s="206" t="s">
        <v>24</v>
      </c>
      <c r="H441" s="221">
        <f t="shared" si="10"/>
        <v>7.47</v>
      </c>
      <c r="I441" s="218">
        <v>310000</v>
      </c>
      <c r="J441" s="219">
        <f t="shared" si="11"/>
        <v>1550000</v>
      </c>
      <c r="K441" s="207"/>
    </row>
    <row r="442" spans="1:11" ht="18.75">
      <c r="A442" s="345">
        <v>24</v>
      </c>
      <c r="B442" s="208">
        <v>10</v>
      </c>
      <c r="C442" s="339" t="s">
        <v>297</v>
      </c>
      <c r="D442" s="340" t="s">
        <v>213</v>
      </c>
      <c r="E442" s="208" t="s">
        <v>298</v>
      </c>
      <c r="F442" s="355">
        <v>7.4</v>
      </c>
      <c r="G442" s="208" t="s">
        <v>24</v>
      </c>
      <c r="H442" s="326">
        <f t="shared" si="10"/>
        <v>7.4</v>
      </c>
      <c r="I442" s="327">
        <v>310000</v>
      </c>
      <c r="J442" s="328">
        <f t="shared" si="11"/>
        <v>1550000</v>
      </c>
      <c r="K442" s="209"/>
    </row>
    <row r="443" spans="1:11" ht="18.75">
      <c r="A443" s="345">
        <v>25</v>
      </c>
      <c r="B443" s="208">
        <v>11</v>
      </c>
      <c r="C443" s="339" t="s">
        <v>394</v>
      </c>
      <c r="D443" s="340" t="s">
        <v>100</v>
      </c>
      <c r="E443" s="208" t="s">
        <v>298</v>
      </c>
      <c r="F443" s="272">
        <v>7.37</v>
      </c>
      <c r="G443" s="208" t="s">
        <v>24</v>
      </c>
      <c r="H443" s="213">
        <f t="shared" si="10"/>
        <v>7.37</v>
      </c>
      <c r="I443" s="327">
        <v>310000</v>
      </c>
      <c r="J443" s="328">
        <f t="shared" si="11"/>
        <v>1550000</v>
      </c>
      <c r="K443" s="207"/>
    </row>
    <row r="444" spans="1:11" ht="18.75">
      <c r="A444" s="345">
        <v>26</v>
      </c>
      <c r="B444" s="225">
        <v>12</v>
      </c>
      <c r="C444" s="341" t="s">
        <v>395</v>
      </c>
      <c r="D444" s="342" t="s">
        <v>100</v>
      </c>
      <c r="E444" s="225" t="s">
        <v>298</v>
      </c>
      <c r="F444" s="292">
        <v>7.33</v>
      </c>
      <c r="G444" s="225" t="s">
        <v>24</v>
      </c>
      <c r="H444" s="226">
        <f t="shared" si="10"/>
        <v>7.33</v>
      </c>
      <c r="I444" s="227">
        <v>310000</v>
      </c>
      <c r="J444" s="228">
        <f t="shared" si="11"/>
        <v>1550000</v>
      </c>
      <c r="K444" s="259"/>
    </row>
    <row r="445" spans="1:11" ht="18.75">
      <c r="A445" s="345">
        <v>27</v>
      </c>
      <c r="B445" s="214">
        <v>1</v>
      </c>
      <c r="C445" s="343" t="s">
        <v>299</v>
      </c>
      <c r="D445" s="344" t="s">
        <v>41</v>
      </c>
      <c r="E445" s="214" t="s">
        <v>304</v>
      </c>
      <c r="F445" s="271">
        <v>7.67</v>
      </c>
      <c r="G445" s="214" t="s">
        <v>24</v>
      </c>
      <c r="H445" s="221">
        <f t="shared" si="10"/>
        <v>7.67</v>
      </c>
      <c r="I445" s="222">
        <v>310000</v>
      </c>
      <c r="J445" s="223">
        <f t="shared" si="11"/>
        <v>1550000</v>
      </c>
      <c r="K445" s="258"/>
    </row>
    <row r="446" spans="1:11" ht="18.75">
      <c r="A446" s="345">
        <v>28</v>
      </c>
      <c r="B446" s="206">
        <v>2</v>
      </c>
      <c r="C446" s="339" t="s">
        <v>275</v>
      </c>
      <c r="D446" s="340" t="s">
        <v>300</v>
      </c>
      <c r="E446" s="214" t="s">
        <v>304</v>
      </c>
      <c r="F446" s="272">
        <v>7.53</v>
      </c>
      <c r="G446" s="206" t="s">
        <v>24</v>
      </c>
      <c r="H446" s="221">
        <f t="shared" si="10"/>
        <v>7.53</v>
      </c>
      <c r="I446" s="218">
        <v>310000</v>
      </c>
      <c r="J446" s="219">
        <f t="shared" si="11"/>
        <v>1550000</v>
      </c>
      <c r="K446" s="207"/>
    </row>
    <row r="447" spans="1:11" ht="18.75">
      <c r="A447" s="345">
        <v>29</v>
      </c>
      <c r="B447" s="206">
        <v>3</v>
      </c>
      <c r="C447" s="339" t="s">
        <v>212</v>
      </c>
      <c r="D447" s="340" t="s">
        <v>301</v>
      </c>
      <c r="E447" s="214" t="s">
        <v>304</v>
      </c>
      <c r="F447" s="272">
        <v>7.47</v>
      </c>
      <c r="G447" s="206" t="s">
        <v>24</v>
      </c>
      <c r="H447" s="221">
        <f t="shared" si="10"/>
        <v>7.47</v>
      </c>
      <c r="I447" s="218">
        <v>310000</v>
      </c>
      <c r="J447" s="219">
        <f t="shared" si="11"/>
        <v>1550000</v>
      </c>
      <c r="K447" s="207"/>
    </row>
    <row r="448" spans="1:11" ht="18.75">
      <c r="A448" s="345">
        <v>30</v>
      </c>
      <c r="B448" s="206">
        <v>4</v>
      </c>
      <c r="C448" s="339" t="s">
        <v>302</v>
      </c>
      <c r="D448" s="340" t="s">
        <v>303</v>
      </c>
      <c r="E448" s="206" t="s">
        <v>304</v>
      </c>
      <c r="F448" s="272">
        <v>7.4</v>
      </c>
      <c r="G448" s="206" t="s">
        <v>24</v>
      </c>
      <c r="H448" s="213">
        <f t="shared" si="10"/>
        <v>7.4</v>
      </c>
      <c r="I448" s="218">
        <v>310000</v>
      </c>
      <c r="J448" s="219">
        <f t="shared" si="11"/>
        <v>1550000</v>
      </c>
      <c r="K448" s="207"/>
    </row>
    <row r="449" spans="1:11" ht="18.75">
      <c r="A449" s="345">
        <v>31</v>
      </c>
      <c r="B449" s="225">
        <v>5</v>
      </c>
      <c r="C449" s="341" t="s">
        <v>396</v>
      </c>
      <c r="D449" s="342" t="s">
        <v>397</v>
      </c>
      <c r="E449" s="225" t="s">
        <v>304</v>
      </c>
      <c r="F449" s="292">
        <v>7.33</v>
      </c>
      <c r="G449" s="225" t="s">
        <v>24</v>
      </c>
      <c r="H449" s="226">
        <f t="shared" si="10"/>
        <v>7.33</v>
      </c>
      <c r="I449" s="227">
        <v>310000</v>
      </c>
      <c r="J449" s="228">
        <f t="shared" si="11"/>
        <v>1550000</v>
      </c>
      <c r="K449" s="259"/>
    </row>
    <row r="450" spans="1:11" ht="18.75">
      <c r="A450" s="345">
        <v>32</v>
      </c>
      <c r="B450" s="214">
        <v>1</v>
      </c>
      <c r="C450" s="343" t="s">
        <v>305</v>
      </c>
      <c r="D450" s="344" t="s">
        <v>35</v>
      </c>
      <c r="E450" s="214" t="s">
        <v>311</v>
      </c>
      <c r="F450" s="271">
        <v>7.77</v>
      </c>
      <c r="G450" s="214" t="s">
        <v>24</v>
      </c>
      <c r="H450" s="221">
        <f t="shared" si="10"/>
        <v>7.77</v>
      </c>
      <c r="I450" s="222">
        <v>310000</v>
      </c>
      <c r="J450" s="223">
        <f t="shared" si="11"/>
        <v>1550000</v>
      </c>
      <c r="K450" s="258"/>
    </row>
    <row r="451" spans="1:11" ht="18.75">
      <c r="A451" s="345">
        <v>33</v>
      </c>
      <c r="B451" s="206">
        <v>2</v>
      </c>
      <c r="C451" s="339" t="s">
        <v>212</v>
      </c>
      <c r="D451" s="340" t="s">
        <v>100</v>
      </c>
      <c r="E451" s="214" t="s">
        <v>311</v>
      </c>
      <c r="F451" s="272">
        <v>7.77</v>
      </c>
      <c r="G451" s="206" t="s">
        <v>24</v>
      </c>
      <c r="H451" s="221">
        <f aca="true" t="shared" si="12" ref="H451:H482">F451</f>
        <v>7.77</v>
      </c>
      <c r="I451" s="218">
        <v>310000</v>
      </c>
      <c r="J451" s="219">
        <f aca="true" t="shared" si="13" ref="J451:J482">I451*5</f>
        <v>1550000</v>
      </c>
      <c r="K451" s="207"/>
    </row>
    <row r="452" spans="1:11" ht="18.75">
      <c r="A452" s="345">
        <v>34</v>
      </c>
      <c r="B452" s="206">
        <v>3</v>
      </c>
      <c r="C452" s="339" t="s">
        <v>214</v>
      </c>
      <c r="D452" s="340" t="s">
        <v>303</v>
      </c>
      <c r="E452" s="214" t="s">
        <v>311</v>
      </c>
      <c r="F452" s="272">
        <v>7.67</v>
      </c>
      <c r="G452" s="206" t="s">
        <v>24</v>
      </c>
      <c r="H452" s="221">
        <f t="shared" si="12"/>
        <v>7.67</v>
      </c>
      <c r="I452" s="218">
        <v>310000</v>
      </c>
      <c r="J452" s="219">
        <f t="shared" si="13"/>
        <v>1550000</v>
      </c>
      <c r="K452" s="207"/>
    </row>
    <row r="453" spans="1:11" ht="18.75">
      <c r="A453" s="345">
        <v>35</v>
      </c>
      <c r="B453" s="206">
        <v>4</v>
      </c>
      <c r="C453" s="339" t="s">
        <v>212</v>
      </c>
      <c r="D453" s="340" t="s">
        <v>306</v>
      </c>
      <c r="E453" s="214" t="s">
        <v>311</v>
      </c>
      <c r="F453" s="272">
        <v>7.53</v>
      </c>
      <c r="G453" s="206" t="s">
        <v>24</v>
      </c>
      <c r="H453" s="221">
        <f t="shared" si="12"/>
        <v>7.53</v>
      </c>
      <c r="I453" s="218">
        <v>310000</v>
      </c>
      <c r="J453" s="219">
        <f t="shared" si="13"/>
        <v>1550000</v>
      </c>
      <c r="K453" s="207"/>
    </row>
    <row r="454" spans="1:11" ht="18.75">
      <c r="A454" s="345">
        <v>36</v>
      </c>
      <c r="B454" s="206">
        <v>5</v>
      </c>
      <c r="C454" s="339" t="s">
        <v>307</v>
      </c>
      <c r="D454" s="340" t="s">
        <v>308</v>
      </c>
      <c r="E454" s="214" t="s">
        <v>311</v>
      </c>
      <c r="F454" s="272">
        <v>7.5</v>
      </c>
      <c r="G454" s="206" t="s">
        <v>24</v>
      </c>
      <c r="H454" s="221">
        <f t="shared" si="12"/>
        <v>7.5</v>
      </c>
      <c r="I454" s="218">
        <v>310000</v>
      </c>
      <c r="J454" s="219">
        <f t="shared" si="13"/>
        <v>1550000</v>
      </c>
      <c r="K454" s="207"/>
    </row>
    <row r="455" spans="1:11" ht="18.75">
      <c r="A455" s="345">
        <v>37</v>
      </c>
      <c r="B455" s="206">
        <v>6</v>
      </c>
      <c r="C455" s="339" t="s">
        <v>309</v>
      </c>
      <c r="D455" s="340" t="s">
        <v>310</v>
      </c>
      <c r="E455" s="206" t="s">
        <v>311</v>
      </c>
      <c r="F455" s="272">
        <v>7.4</v>
      </c>
      <c r="G455" s="206" t="s">
        <v>24</v>
      </c>
      <c r="H455" s="213">
        <f t="shared" si="12"/>
        <v>7.4</v>
      </c>
      <c r="I455" s="218">
        <v>310000</v>
      </c>
      <c r="J455" s="219">
        <f t="shared" si="13"/>
        <v>1550000</v>
      </c>
      <c r="K455" s="207"/>
    </row>
    <row r="456" spans="1:11" ht="18.75">
      <c r="A456" s="345">
        <v>38</v>
      </c>
      <c r="B456" s="206">
        <v>7</v>
      </c>
      <c r="C456" s="339" t="s">
        <v>289</v>
      </c>
      <c r="D456" s="340" t="s">
        <v>292</v>
      </c>
      <c r="E456" s="206" t="s">
        <v>311</v>
      </c>
      <c r="F456" s="272">
        <v>7.37</v>
      </c>
      <c r="G456" s="206" t="s">
        <v>24</v>
      </c>
      <c r="H456" s="213">
        <f t="shared" si="12"/>
        <v>7.37</v>
      </c>
      <c r="I456" s="218">
        <v>310000</v>
      </c>
      <c r="J456" s="219">
        <f t="shared" si="13"/>
        <v>1550000</v>
      </c>
      <c r="K456" s="207"/>
    </row>
    <row r="457" spans="1:11" ht="18.75">
      <c r="A457" s="345">
        <v>39</v>
      </c>
      <c r="B457" s="225">
        <v>8</v>
      </c>
      <c r="C457" s="341" t="s">
        <v>296</v>
      </c>
      <c r="D457" s="342" t="s">
        <v>68</v>
      </c>
      <c r="E457" s="225" t="s">
        <v>311</v>
      </c>
      <c r="F457" s="292">
        <v>7.33</v>
      </c>
      <c r="G457" s="225" t="s">
        <v>24</v>
      </c>
      <c r="H457" s="226">
        <f t="shared" si="12"/>
        <v>7.33</v>
      </c>
      <c r="I457" s="227">
        <v>310000</v>
      </c>
      <c r="J457" s="228">
        <f t="shared" si="13"/>
        <v>1550000</v>
      </c>
      <c r="K457" s="259"/>
    </row>
    <row r="458" spans="1:11" ht="18">
      <c r="A458" s="345">
        <v>40</v>
      </c>
      <c r="B458" s="204">
        <v>1</v>
      </c>
      <c r="C458" s="202" t="s">
        <v>165</v>
      </c>
      <c r="D458" s="203" t="s">
        <v>95</v>
      </c>
      <c r="E458" s="204" t="s">
        <v>327</v>
      </c>
      <c r="F458" s="306">
        <v>8.41</v>
      </c>
      <c r="G458" s="204" t="s">
        <v>24</v>
      </c>
      <c r="H458" s="212">
        <f t="shared" si="12"/>
        <v>8.41</v>
      </c>
      <c r="I458" s="216">
        <v>300000</v>
      </c>
      <c r="J458" s="217">
        <f t="shared" si="13"/>
        <v>1500000</v>
      </c>
      <c r="K458" s="205"/>
    </row>
    <row r="459" spans="1:11" ht="18">
      <c r="A459" s="345">
        <v>41</v>
      </c>
      <c r="B459" s="206">
        <v>2</v>
      </c>
      <c r="C459" s="229" t="s">
        <v>312</v>
      </c>
      <c r="D459" s="211" t="s">
        <v>82</v>
      </c>
      <c r="E459" s="206" t="s">
        <v>327</v>
      </c>
      <c r="F459" s="307">
        <v>8.36</v>
      </c>
      <c r="G459" s="206" t="s">
        <v>24</v>
      </c>
      <c r="H459" s="213">
        <f t="shared" si="12"/>
        <v>8.36</v>
      </c>
      <c r="I459" s="218">
        <v>300000</v>
      </c>
      <c r="J459" s="219">
        <f t="shared" si="13"/>
        <v>1500000</v>
      </c>
      <c r="K459" s="207"/>
    </row>
    <row r="460" spans="1:11" ht="18">
      <c r="A460" s="345">
        <v>42</v>
      </c>
      <c r="B460" s="206">
        <v>3</v>
      </c>
      <c r="C460" s="229" t="s">
        <v>21</v>
      </c>
      <c r="D460" s="211" t="s">
        <v>81</v>
      </c>
      <c r="E460" s="206" t="s">
        <v>327</v>
      </c>
      <c r="F460" s="307">
        <v>8.36</v>
      </c>
      <c r="G460" s="206" t="s">
        <v>24</v>
      </c>
      <c r="H460" s="213">
        <f t="shared" si="12"/>
        <v>8.36</v>
      </c>
      <c r="I460" s="218">
        <v>300000</v>
      </c>
      <c r="J460" s="219">
        <f t="shared" si="13"/>
        <v>1500000</v>
      </c>
      <c r="K460" s="207"/>
    </row>
    <row r="461" spans="1:11" ht="18">
      <c r="A461" s="345">
        <v>43</v>
      </c>
      <c r="B461" s="206">
        <v>4</v>
      </c>
      <c r="C461" s="229" t="s">
        <v>236</v>
      </c>
      <c r="D461" s="211" t="s">
        <v>313</v>
      </c>
      <c r="E461" s="206" t="s">
        <v>327</v>
      </c>
      <c r="F461" s="307">
        <v>8.27</v>
      </c>
      <c r="G461" s="206" t="s">
        <v>24</v>
      </c>
      <c r="H461" s="213">
        <f t="shared" si="12"/>
        <v>8.27</v>
      </c>
      <c r="I461" s="218">
        <v>300000</v>
      </c>
      <c r="J461" s="219">
        <f t="shared" si="13"/>
        <v>1500000</v>
      </c>
      <c r="K461" s="207"/>
    </row>
    <row r="462" spans="1:11" ht="18">
      <c r="A462" s="345">
        <v>44</v>
      </c>
      <c r="B462" s="206">
        <v>5</v>
      </c>
      <c r="C462" s="229" t="s">
        <v>21</v>
      </c>
      <c r="D462" s="211" t="s">
        <v>49</v>
      </c>
      <c r="E462" s="206" t="s">
        <v>327</v>
      </c>
      <c r="F462" s="307">
        <v>8.27</v>
      </c>
      <c r="G462" s="206" t="s">
        <v>24</v>
      </c>
      <c r="H462" s="213">
        <f t="shared" si="12"/>
        <v>8.27</v>
      </c>
      <c r="I462" s="218">
        <v>300000</v>
      </c>
      <c r="J462" s="219">
        <f t="shared" si="13"/>
        <v>1500000</v>
      </c>
      <c r="K462" s="207"/>
    </row>
    <row r="463" spans="1:11" ht="18">
      <c r="A463" s="345">
        <v>45</v>
      </c>
      <c r="B463" s="206">
        <v>6</v>
      </c>
      <c r="C463" s="229" t="s">
        <v>142</v>
      </c>
      <c r="D463" s="211" t="s">
        <v>66</v>
      </c>
      <c r="E463" s="206" t="s">
        <v>327</v>
      </c>
      <c r="F463" s="307">
        <v>8.23</v>
      </c>
      <c r="G463" s="206" t="s">
        <v>24</v>
      </c>
      <c r="H463" s="213">
        <f t="shared" si="12"/>
        <v>8.23</v>
      </c>
      <c r="I463" s="218">
        <v>300000</v>
      </c>
      <c r="J463" s="219">
        <f t="shared" si="13"/>
        <v>1500000</v>
      </c>
      <c r="K463" s="207"/>
    </row>
    <row r="464" spans="1:11" ht="18">
      <c r="A464" s="345">
        <v>46</v>
      </c>
      <c r="B464" s="206">
        <v>7</v>
      </c>
      <c r="C464" s="229" t="s">
        <v>314</v>
      </c>
      <c r="D464" s="211" t="s">
        <v>30</v>
      </c>
      <c r="E464" s="206" t="s">
        <v>327</v>
      </c>
      <c r="F464" s="307">
        <v>8.18</v>
      </c>
      <c r="G464" s="206" t="s">
        <v>24</v>
      </c>
      <c r="H464" s="213">
        <f t="shared" si="12"/>
        <v>8.18</v>
      </c>
      <c r="I464" s="218">
        <v>300000</v>
      </c>
      <c r="J464" s="219">
        <f t="shared" si="13"/>
        <v>1500000</v>
      </c>
      <c r="K464" s="207"/>
    </row>
    <row r="465" spans="1:11" ht="18">
      <c r="A465" s="345">
        <v>47</v>
      </c>
      <c r="B465" s="206">
        <v>8</v>
      </c>
      <c r="C465" s="229" t="s">
        <v>123</v>
      </c>
      <c r="D465" s="211" t="s">
        <v>43</v>
      </c>
      <c r="E465" s="206" t="s">
        <v>327</v>
      </c>
      <c r="F465" s="307">
        <v>8.18</v>
      </c>
      <c r="G465" s="206" t="s">
        <v>24</v>
      </c>
      <c r="H465" s="213">
        <f t="shared" si="12"/>
        <v>8.18</v>
      </c>
      <c r="I465" s="218">
        <v>300000</v>
      </c>
      <c r="J465" s="219">
        <f t="shared" si="13"/>
        <v>1500000</v>
      </c>
      <c r="K465" s="207"/>
    </row>
    <row r="466" spans="1:11" ht="18">
      <c r="A466" s="345">
        <v>48</v>
      </c>
      <c r="B466" s="206">
        <v>9</v>
      </c>
      <c r="C466" s="229" t="s">
        <v>21</v>
      </c>
      <c r="D466" s="211" t="s">
        <v>35</v>
      </c>
      <c r="E466" s="206" t="s">
        <v>327</v>
      </c>
      <c r="F466" s="307">
        <v>8.09</v>
      </c>
      <c r="G466" s="206" t="s">
        <v>24</v>
      </c>
      <c r="H466" s="213">
        <f t="shared" si="12"/>
        <v>8.09</v>
      </c>
      <c r="I466" s="218">
        <v>300000</v>
      </c>
      <c r="J466" s="219">
        <f t="shared" si="13"/>
        <v>1500000</v>
      </c>
      <c r="K466" s="207"/>
    </row>
    <row r="467" spans="1:11" ht="18">
      <c r="A467" s="345">
        <v>49</v>
      </c>
      <c r="B467" s="206">
        <v>10</v>
      </c>
      <c r="C467" s="229" t="s">
        <v>34</v>
      </c>
      <c r="D467" s="211" t="s">
        <v>315</v>
      </c>
      <c r="E467" s="206" t="s">
        <v>327</v>
      </c>
      <c r="F467" s="307">
        <v>8</v>
      </c>
      <c r="G467" s="206" t="s">
        <v>24</v>
      </c>
      <c r="H467" s="213">
        <f t="shared" si="12"/>
        <v>8</v>
      </c>
      <c r="I467" s="218">
        <v>300000</v>
      </c>
      <c r="J467" s="219">
        <f t="shared" si="13"/>
        <v>1500000</v>
      </c>
      <c r="K467" s="207"/>
    </row>
    <row r="468" spans="1:11" ht="18">
      <c r="A468" s="345">
        <v>50</v>
      </c>
      <c r="B468" s="206">
        <v>11</v>
      </c>
      <c r="C468" s="229" t="s">
        <v>21</v>
      </c>
      <c r="D468" s="211" t="s">
        <v>182</v>
      </c>
      <c r="E468" s="206" t="s">
        <v>327</v>
      </c>
      <c r="F468" s="307">
        <v>7.95</v>
      </c>
      <c r="G468" s="206" t="s">
        <v>24</v>
      </c>
      <c r="H468" s="213">
        <f t="shared" si="12"/>
        <v>7.95</v>
      </c>
      <c r="I468" s="222">
        <v>250000</v>
      </c>
      <c r="J468" s="223">
        <f t="shared" si="13"/>
        <v>1250000</v>
      </c>
      <c r="K468" s="207"/>
    </row>
    <row r="469" spans="1:11" ht="18">
      <c r="A469" s="345">
        <v>51</v>
      </c>
      <c r="B469" s="206">
        <v>12</v>
      </c>
      <c r="C469" s="229" t="s">
        <v>258</v>
      </c>
      <c r="D469" s="211" t="s">
        <v>259</v>
      </c>
      <c r="E469" s="206" t="s">
        <v>327</v>
      </c>
      <c r="F469" s="307">
        <v>7.86</v>
      </c>
      <c r="G469" s="206" t="s">
        <v>24</v>
      </c>
      <c r="H469" s="213">
        <f t="shared" si="12"/>
        <v>7.86</v>
      </c>
      <c r="I469" s="222">
        <v>250000</v>
      </c>
      <c r="J469" s="223">
        <f t="shared" si="13"/>
        <v>1250000</v>
      </c>
      <c r="K469" s="207"/>
    </row>
    <row r="470" spans="1:11" ht="18">
      <c r="A470" s="345">
        <v>52</v>
      </c>
      <c r="B470" s="206">
        <v>13</v>
      </c>
      <c r="C470" s="229" t="s">
        <v>316</v>
      </c>
      <c r="D470" s="211" t="s">
        <v>317</v>
      </c>
      <c r="E470" s="206" t="s">
        <v>327</v>
      </c>
      <c r="F470" s="307">
        <v>7.86</v>
      </c>
      <c r="G470" s="206" t="s">
        <v>24</v>
      </c>
      <c r="H470" s="213">
        <f t="shared" si="12"/>
        <v>7.86</v>
      </c>
      <c r="I470" s="222">
        <v>250000</v>
      </c>
      <c r="J470" s="223">
        <f t="shared" si="13"/>
        <v>1250000</v>
      </c>
      <c r="K470" s="207"/>
    </row>
    <row r="471" spans="1:11" ht="18">
      <c r="A471" s="345">
        <v>53</v>
      </c>
      <c r="B471" s="206">
        <v>14</v>
      </c>
      <c r="C471" s="229" t="s">
        <v>318</v>
      </c>
      <c r="D471" s="211" t="s">
        <v>41</v>
      </c>
      <c r="E471" s="206" t="s">
        <v>327</v>
      </c>
      <c r="F471" s="307">
        <v>7.86</v>
      </c>
      <c r="G471" s="206" t="s">
        <v>24</v>
      </c>
      <c r="H471" s="213">
        <f t="shared" si="12"/>
        <v>7.86</v>
      </c>
      <c r="I471" s="222">
        <v>250000</v>
      </c>
      <c r="J471" s="223">
        <f t="shared" si="13"/>
        <v>1250000</v>
      </c>
      <c r="K471" s="207"/>
    </row>
    <row r="472" spans="1:11" ht="18">
      <c r="A472" s="345">
        <v>54</v>
      </c>
      <c r="B472" s="206">
        <v>15</v>
      </c>
      <c r="C472" s="229" t="s">
        <v>21</v>
      </c>
      <c r="D472" s="211" t="s">
        <v>319</v>
      </c>
      <c r="E472" s="206" t="s">
        <v>327</v>
      </c>
      <c r="F472" s="307">
        <v>7.82</v>
      </c>
      <c r="G472" s="206" t="s">
        <v>24</v>
      </c>
      <c r="H472" s="213">
        <f t="shared" si="12"/>
        <v>7.82</v>
      </c>
      <c r="I472" s="222">
        <v>250000</v>
      </c>
      <c r="J472" s="223">
        <f t="shared" si="13"/>
        <v>1250000</v>
      </c>
      <c r="K472" s="207"/>
    </row>
    <row r="473" spans="1:11" ht="18">
      <c r="A473" s="345">
        <v>55</v>
      </c>
      <c r="B473" s="206">
        <v>16</v>
      </c>
      <c r="C473" s="229" t="s">
        <v>34</v>
      </c>
      <c r="D473" s="211" t="s">
        <v>170</v>
      </c>
      <c r="E473" s="206" t="s">
        <v>327</v>
      </c>
      <c r="F473" s="307">
        <v>7.73</v>
      </c>
      <c r="G473" s="206" t="s">
        <v>24</v>
      </c>
      <c r="H473" s="213">
        <f t="shared" si="12"/>
        <v>7.73</v>
      </c>
      <c r="I473" s="222">
        <v>250000</v>
      </c>
      <c r="J473" s="223">
        <f t="shared" si="13"/>
        <v>1250000</v>
      </c>
      <c r="K473" s="207"/>
    </row>
    <row r="474" spans="1:11" ht="18">
      <c r="A474" s="345">
        <v>56</v>
      </c>
      <c r="B474" s="206">
        <v>17</v>
      </c>
      <c r="C474" s="229" t="s">
        <v>184</v>
      </c>
      <c r="D474" s="211" t="s">
        <v>124</v>
      </c>
      <c r="E474" s="206" t="s">
        <v>327</v>
      </c>
      <c r="F474" s="307">
        <v>7.73</v>
      </c>
      <c r="G474" s="206" t="s">
        <v>24</v>
      </c>
      <c r="H474" s="213">
        <f t="shared" si="12"/>
        <v>7.73</v>
      </c>
      <c r="I474" s="222">
        <v>250000</v>
      </c>
      <c r="J474" s="223">
        <f t="shared" si="13"/>
        <v>1250000</v>
      </c>
      <c r="K474" s="207"/>
    </row>
    <row r="475" spans="1:11" ht="18">
      <c r="A475" s="345">
        <v>57</v>
      </c>
      <c r="B475" s="206">
        <v>18</v>
      </c>
      <c r="C475" s="229" t="s">
        <v>320</v>
      </c>
      <c r="D475" s="211" t="s">
        <v>257</v>
      </c>
      <c r="E475" s="206" t="s">
        <v>327</v>
      </c>
      <c r="F475" s="307">
        <v>7.68</v>
      </c>
      <c r="G475" s="206" t="s">
        <v>24</v>
      </c>
      <c r="H475" s="213">
        <f t="shared" si="12"/>
        <v>7.68</v>
      </c>
      <c r="I475" s="222">
        <v>250000</v>
      </c>
      <c r="J475" s="223">
        <f t="shared" si="13"/>
        <v>1250000</v>
      </c>
      <c r="K475" s="207"/>
    </row>
    <row r="476" spans="1:11" ht="18">
      <c r="A476" s="345">
        <v>58</v>
      </c>
      <c r="B476" s="206">
        <v>19</v>
      </c>
      <c r="C476" s="229" t="s">
        <v>321</v>
      </c>
      <c r="D476" s="211" t="s">
        <v>322</v>
      </c>
      <c r="E476" s="206" t="s">
        <v>327</v>
      </c>
      <c r="F476" s="307">
        <v>7.68</v>
      </c>
      <c r="G476" s="206" t="s">
        <v>24</v>
      </c>
      <c r="H476" s="213">
        <f t="shared" si="12"/>
        <v>7.68</v>
      </c>
      <c r="I476" s="222">
        <v>250000</v>
      </c>
      <c r="J476" s="223">
        <f t="shared" si="13"/>
        <v>1250000</v>
      </c>
      <c r="K476" s="258"/>
    </row>
    <row r="477" spans="1:11" ht="18">
      <c r="A477" s="345">
        <v>59</v>
      </c>
      <c r="B477" s="206">
        <v>20</v>
      </c>
      <c r="C477" s="229" t="s">
        <v>73</v>
      </c>
      <c r="D477" s="211" t="s">
        <v>100</v>
      </c>
      <c r="E477" s="206" t="s">
        <v>327</v>
      </c>
      <c r="F477" s="307">
        <v>7.68</v>
      </c>
      <c r="G477" s="206" t="s">
        <v>24</v>
      </c>
      <c r="H477" s="213">
        <f t="shared" si="12"/>
        <v>7.68</v>
      </c>
      <c r="I477" s="222">
        <v>250000</v>
      </c>
      <c r="J477" s="223">
        <f t="shared" si="13"/>
        <v>1250000</v>
      </c>
      <c r="K477" s="207"/>
    </row>
    <row r="478" spans="1:11" ht="18">
      <c r="A478" s="345">
        <v>60</v>
      </c>
      <c r="B478" s="206">
        <v>21</v>
      </c>
      <c r="C478" s="229" t="s">
        <v>242</v>
      </c>
      <c r="D478" s="211" t="s">
        <v>82</v>
      </c>
      <c r="E478" s="206" t="s">
        <v>327</v>
      </c>
      <c r="F478" s="307">
        <v>7.64</v>
      </c>
      <c r="G478" s="206" t="s">
        <v>24</v>
      </c>
      <c r="H478" s="213">
        <f t="shared" si="12"/>
        <v>7.64</v>
      </c>
      <c r="I478" s="222">
        <v>250000</v>
      </c>
      <c r="J478" s="223">
        <f t="shared" si="13"/>
        <v>1250000</v>
      </c>
      <c r="K478" s="258"/>
    </row>
    <row r="479" spans="1:11" ht="18">
      <c r="A479" s="345">
        <v>61</v>
      </c>
      <c r="B479" s="206">
        <v>22</v>
      </c>
      <c r="C479" s="229" t="s">
        <v>320</v>
      </c>
      <c r="D479" s="211" t="s">
        <v>252</v>
      </c>
      <c r="E479" s="206" t="s">
        <v>327</v>
      </c>
      <c r="F479" s="307">
        <v>7.59</v>
      </c>
      <c r="G479" s="206" t="s">
        <v>24</v>
      </c>
      <c r="H479" s="213">
        <f t="shared" si="12"/>
        <v>7.59</v>
      </c>
      <c r="I479" s="222">
        <v>250000</v>
      </c>
      <c r="J479" s="223">
        <f t="shared" si="13"/>
        <v>1250000</v>
      </c>
      <c r="K479" s="258"/>
    </row>
    <row r="480" spans="1:11" ht="18">
      <c r="A480" s="345">
        <v>62</v>
      </c>
      <c r="B480" s="206">
        <v>23</v>
      </c>
      <c r="C480" s="229" t="s">
        <v>323</v>
      </c>
      <c r="D480" s="211" t="s">
        <v>41</v>
      </c>
      <c r="E480" s="206" t="s">
        <v>327</v>
      </c>
      <c r="F480" s="307">
        <v>7.55</v>
      </c>
      <c r="G480" s="206" t="s">
        <v>24</v>
      </c>
      <c r="H480" s="213">
        <f t="shared" si="12"/>
        <v>7.55</v>
      </c>
      <c r="I480" s="222">
        <v>250000</v>
      </c>
      <c r="J480" s="223">
        <f t="shared" si="13"/>
        <v>1250000</v>
      </c>
      <c r="K480" s="207"/>
    </row>
    <row r="481" spans="1:11" ht="18">
      <c r="A481" s="345">
        <v>63</v>
      </c>
      <c r="B481" s="206">
        <v>24</v>
      </c>
      <c r="C481" s="229" t="s">
        <v>324</v>
      </c>
      <c r="D481" s="211" t="s">
        <v>325</v>
      </c>
      <c r="E481" s="206" t="s">
        <v>327</v>
      </c>
      <c r="F481" s="307">
        <v>7.5</v>
      </c>
      <c r="G481" s="206" t="s">
        <v>24</v>
      </c>
      <c r="H481" s="213">
        <f t="shared" si="12"/>
        <v>7.5</v>
      </c>
      <c r="I481" s="222">
        <v>250000</v>
      </c>
      <c r="J481" s="223">
        <f t="shared" si="13"/>
        <v>1250000</v>
      </c>
      <c r="K481" s="207"/>
    </row>
    <row r="482" spans="1:11" ht="18">
      <c r="A482" s="345">
        <v>64</v>
      </c>
      <c r="B482" s="206">
        <v>25</v>
      </c>
      <c r="C482" s="229" t="s">
        <v>34</v>
      </c>
      <c r="D482" s="211" t="s">
        <v>326</v>
      </c>
      <c r="E482" s="206" t="s">
        <v>327</v>
      </c>
      <c r="F482" s="307">
        <v>7.5</v>
      </c>
      <c r="G482" s="206" t="s">
        <v>24</v>
      </c>
      <c r="H482" s="213">
        <f t="shared" si="12"/>
        <v>7.5</v>
      </c>
      <c r="I482" s="222">
        <v>250000</v>
      </c>
      <c r="J482" s="223">
        <f t="shared" si="13"/>
        <v>1250000</v>
      </c>
      <c r="K482" s="207"/>
    </row>
    <row r="483" spans="1:11" ht="18">
      <c r="A483" s="345">
        <v>65</v>
      </c>
      <c r="B483" s="206">
        <v>26</v>
      </c>
      <c r="C483" s="229" t="s">
        <v>40</v>
      </c>
      <c r="D483" s="211" t="s">
        <v>257</v>
      </c>
      <c r="E483" s="206" t="s">
        <v>327</v>
      </c>
      <c r="F483" s="307">
        <v>7.41</v>
      </c>
      <c r="G483" s="206" t="s">
        <v>24</v>
      </c>
      <c r="H483" s="213">
        <f aca="true" t="shared" si="14" ref="H483:H514">F483</f>
        <v>7.41</v>
      </c>
      <c r="I483" s="222">
        <v>250000</v>
      </c>
      <c r="J483" s="223">
        <f aca="true" t="shared" si="15" ref="J483:J514">I483*5</f>
        <v>1250000</v>
      </c>
      <c r="K483" s="207"/>
    </row>
    <row r="484" spans="1:11" ht="18">
      <c r="A484" s="345">
        <v>66</v>
      </c>
      <c r="B484" s="206">
        <v>27</v>
      </c>
      <c r="C484" s="229" t="s">
        <v>256</v>
      </c>
      <c r="D484" s="211" t="s">
        <v>196</v>
      </c>
      <c r="E484" s="206" t="s">
        <v>327</v>
      </c>
      <c r="F484" s="307">
        <v>7.41</v>
      </c>
      <c r="G484" s="206" t="s">
        <v>24</v>
      </c>
      <c r="H484" s="213">
        <f t="shared" si="14"/>
        <v>7.41</v>
      </c>
      <c r="I484" s="222">
        <v>250000</v>
      </c>
      <c r="J484" s="223">
        <f t="shared" si="15"/>
        <v>1250000</v>
      </c>
      <c r="K484" s="207"/>
    </row>
    <row r="485" spans="1:11" ht="18">
      <c r="A485" s="345">
        <v>67</v>
      </c>
      <c r="B485" s="225">
        <v>28</v>
      </c>
      <c r="C485" s="224" t="s">
        <v>165</v>
      </c>
      <c r="D485" s="230" t="s">
        <v>41</v>
      </c>
      <c r="E485" s="225" t="s">
        <v>327</v>
      </c>
      <c r="F485" s="313">
        <v>7.36</v>
      </c>
      <c r="G485" s="225" t="s">
        <v>24</v>
      </c>
      <c r="H485" s="226">
        <f t="shared" si="14"/>
        <v>7.36</v>
      </c>
      <c r="I485" s="227">
        <v>250000</v>
      </c>
      <c r="J485" s="228">
        <f t="shared" si="15"/>
        <v>1250000</v>
      </c>
      <c r="K485" s="259"/>
    </row>
    <row r="486" spans="1:11" ht="18">
      <c r="A486" s="345">
        <v>68</v>
      </c>
      <c r="B486" s="214">
        <v>1</v>
      </c>
      <c r="C486" s="220" t="s">
        <v>328</v>
      </c>
      <c r="D486" s="210" t="s">
        <v>85</v>
      </c>
      <c r="E486" s="214" t="s">
        <v>339</v>
      </c>
      <c r="F486" s="303">
        <v>8.68</v>
      </c>
      <c r="G486" s="214" t="s">
        <v>24</v>
      </c>
      <c r="H486" s="221">
        <f t="shared" si="14"/>
        <v>8.68</v>
      </c>
      <c r="I486" s="222">
        <v>300000</v>
      </c>
      <c r="J486" s="223">
        <f t="shared" si="15"/>
        <v>1500000</v>
      </c>
      <c r="K486" s="258"/>
    </row>
    <row r="487" spans="1:11" ht="18">
      <c r="A487" s="345">
        <v>69</v>
      </c>
      <c r="B487" s="214">
        <v>2</v>
      </c>
      <c r="C487" s="229" t="s">
        <v>78</v>
      </c>
      <c r="D487" s="211" t="s">
        <v>84</v>
      </c>
      <c r="E487" s="206" t="s">
        <v>339</v>
      </c>
      <c r="F487" s="307">
        <v>8.64</v>
      </c>
      <c r="G487" s="206" t="s">
        <v>24</v>
      </c>
      <c r="H487" s="213">
        <f t="shared" si="14"/>
        <v>8.64</v>
      </c>
      <c r="I487" s="218">
        <v>300000</v>
      </c>
      <c r="J487" s="219">
        <f t="shared" si="15"/>
        <v>1500000</v>
      </c>
      <c r="K487" s="207"/>
    </row>
    <row r="488" spans="1:11" ht="18">
      <c r="A488" s="345">
        <v>70</v>
      </c>
      <c r="B488" s="214">
        <v>3</v>
      </c>
      <c r="C488" s="229" t="s">
        <v>329</v>
      </c>
      <c r="D488" s="211" t="s">
        <v>272</v>
      </c>
      <c r="E488" s="206" t="s">
        <v>339</v>
      </c>
      <c r="F488" s="307">
        <v>8.36</v>
      </c>
      <c r="G488" s="206" t="s">
        <v>24</v>
      </c>
      <c r="H488" s="213">
        <f t="shared" si="14"/>
        <v>8.36</v>
      </c>
      <c r="I488" s="218">
        <v>300000</v>
      </c>
      <c r="J488" s="219">
        <f t="shared" si="15"/>
        <v>1500000</v>
      </c>
      <c r="K488" s="207"/>
    </row>
    <row r="489" spans="1:11" ht="18">
      <c r="A489" s="345">
        <v>71</v>
      </c>
      <c r="B489" s="214">
        <v>4</v>
      </c>
      <c r="C489" s="229" t="s">
        <v>203</v>
      </c>
      <c r="D489" s="211" t="s">
        <v>26</v>
      </c>
      <c r="E489" s="206" t="s">
        <v>339</v>
      </c>
      <c r="F489" s="307">
        <v>8</v>
      </c>
      <c r="G489" s="206" t="s">
        <v>24</v>
      </c>
      <c r="H489" s="213">
        <f t="shared" si="14"/>
        <v>8</v>
      </c>
      <c r="I489" s="218">
        <v>300000</v>
      </c>
      <c r="J489" s="219">
        <f t="shared" si="15"/>
        <v>1500000</v>
      </c>
      <c r="K489" s="207"/>
    </row>
    <row r="490" spans="1:11" ht="18">
      <c r="A490" s="345">
        <v>72</v>
      </c>
      <c r="B490" s="214">
        <v>5</v>
      </c>
      <c r="C490" s="229" t="s">
        <v>73</v>
      </c>
      <c r="D490" s="211" t="s">
        <v>330</v>
      </c>
      <c r="E490" s="206" t="s">
        <v>339</v>
      </c>
      <c r="F490" s="307">
        <v>8</v>
      </c>
      <c r="G490" s="206" t="s">
        <v>24</v>
      </c>
      <c r="H490" s="213">
        <f t="shared" si="14"/>
        <v>8</v>
      </c>
      <c r="I490" s="218">
        <v>300000</v>
      </c>
      <c r="J490" s="219">
        <f t="shared" si="15"/>
        <v>1500000</v>
      </c>
      <c r="K490" s="207"/>
    </row>
    <row r="491" spans="1:11" ht="18">
      <c r="A491" s="345">
        <v>73</v>
      </c>
      <c r="B491" s="214">
        <v>6</v>
      </c>
      <c r="C491" s="229" t="s">
        <v>142</v>
      </c>
      <c r="D491" s="211" t="s">
        <v>119</v>
      </c>
      <c r="E491" s="206" t="s">
        <v>339</v>
      </c>
      <c r="F491" s="307">
        <v>8</v>
      </c>
      <c r="G491" s="206" t="s">
        <v>24</v>
      </c>
      <c r="H491" s="213">
        <f t="shared" si="14"/>
        <v>8</v>
      </c>
      <c r="I491" s="218">
        <v>300000</v>
      </c>
      <c r="J491" s="219">
        <f t="shared" si="15"/>
        <v>1500000</v>
      </c>
      <c r="K491" s="207"/>
    </row>
    <row r="492" spans="1:11" ht="18">
      <c r="A492" s="345">
        <v>74</v>
      </c>
      <c r="B492" s="214">
        <v>7</v>
      </c>
      <c r="C492" s="229" t="s">
        <v>21</v>
      </c>
      <c r="D492" s="211" t="s">
        <v>129</v>
      </c>
      <c r="E492" s="206" t="s">
        <v>339</v>
      </c>
      <c r="F492" s="303">
        <v>8</v>
      </c>
      <c r="G492" s="206" t="s">
        <v>24</v>
      </c>
      <c r="H492" s="213">
        <f t="shared" si="14"/>
        <v>8</v>
      </c>
      <c r="I492" s="218">
        <v>300000</v>
      </c>
      <c r="J492" s="219">
        <f t="shared" si="15"/>
        <v>1500000</v>
      </c>
      <c r="K492" s="207"/>
    </row>
    <row r="493" spans="1:11" ht="18">
      <c r="A493" s="345">
        <v>75</v>
      </c>
      <c r="B493" s="214">
        <v>8</v>
      </c>
      <c r="C493" s="229" t="s">
        <v>202</v>
      </c>
      <c r="D493" s="211" t="s">
        <v>82</v>
      </c>
      <c r="E493" s="206" t="s">
        <v>339</v>
      </c>
      <c r="F493" s="307">
        <v>7.82</v>
      </c>
      <c r="G493" s="206" t="s">
        <v>24</v>
      </c>
      <c r="H493" s="213">
        <f t="shared" si="14"/>
        <v>7.82</v>
      </c>
      <c r="I493" s="218">
        <v>250000</v>
      </c>
      <c r="J493" s="219">
        <f t="shared" si="15"/>
        <v>1250000</v>
      </c>
      <c r="K493" s="207"/>
    </row>
    <row r="494" spans="1:11" ht="18">
      <c r="A494" s="345">
        <v>76</v>
      </c>
      <c r="B494" s="214">
        <v>9</v>
      </c>
      <c r="C494" s="229" t="s">
        <v>331</v>
      </c>
      <c r="D494" s="211" t="s">
        <v>332</v>
      </c>
      <c r="E494" s="206" t="s">
        <v>339</v>
      </c>
      <c r="F494" s="307">
        <v>7.77</v>
      </c>
      <c r="G494" s="206" t="s">
        <v>24</v>
      </c>
      <c r="H494" s="213">
        <f t="shared" si="14"/>
        <v>7.77</v>
      </c>
      <c r="I494" s="218">
        <v>250000</v>
      </c>
      <c r="J494" s="219">
        <f t="shared" si="15"/>
        <v>1250000</v>
      </c>
      <c r="K494" s="207"/>
    </row>
    <row r="495" spans="1:11" ht="18">
      <c r="A495" s="345">
        <v>77</v>
      </c>
      <c r="B495" s="214">
        <v>10</v>
      </c>
      <c r="C495" s="229" t="s">
        <v>50</v>
      </c>
      <c r="D495" s="211" t="s">
        <v>333</v>
      </c>
      <c r="E495" s="206" t="s">
        <v>339</v>
      </c>
      <c r="F495" s="307">
        <v>7.68</v>
      </c>
      <c r="G495" s="206" t="s">
        <v>24</v>
      </c>
      <c r="H495" s="213">
        <f t="shared" si="14"/>
        <v>7.68</v>
      </c>
      <c r="I495" s="218">
        <v>250000</v>
      </c>
      <c r="J495" s="219">
        <f t="shared" si="15"/>
        <v>1250000</v>
      </c>
      <c r="K495" s="207"/>
    </row>
    <row r="496" spans="1:11" ht="18">
      <c r="A496" s="345">
        <v>78</v>
      </c>
      <c r="B496" s="214">
        <v>11</v>
      </c>
      <c r="C496" s="229" t="s">
        <v>75</v>
      </c>
      <c r="D496" s="211" t="s">
        <v>257</v>
      </c>
      <c r="E496" s="206" t="s">
        <v>339</v>
      </c>
      <c r="F496" s="307">
        <v>7.68</v>
      </c>
      <c r="G496" s="206" t="s">
        <v>24</v>
      </c>
      <c r="H496" s="213">
        <f t="shared" si="14"/>
        <v>7.68</v>
      </c>
      <c r="I496" s="218">
        <v>250000</v>
      </c>
      <c r="J496" s="219">
        <f t="shared" si="15"/>
        <v>1250000</v>
      </c>
      <c r="K496" s="207"/>
    </row>
    <row r="497" spans="1:11" ht="18">
      <c r="A497" s="345">
        <v>79</v>
      </c>
      <c r="B497" s="214">
        <v>12</v>
      </c>
      <c r="C497" s="229" t="s">
        <v>111</v>
      </c>
      <c r="D497" s="211" t="s">
        <v>45</v>
      </c>
      <c r="E497" s="206" t="s">
        <v>339</v>
      </c>
      <c r="F497" s="307">
        <v>7.5</v>
      </c>
      <c r="G497" s="206" t="s">
        <v>24</v>
      </c>
      <c r="H497" s="213">
        <f t="shared" si="14"/>
        <v>7.5</v>
      </c>
      <c r="I497" s="218">
        <v>250000</v>
      </c>
      <c r="J497" s="219">
        <f t="shared" si="15"/>
        <v>1250000</v>
      </c>
      <c r="K497" s="207"/>
    </row>
    <row r="498" spans="1:11" ht="18">
      <c r="A498" s="345">
        <v>80</v>
      </c>
      <c r="B498" s="214">
        <v>13</v>
      </c>
      <c r="C498" s="229" t="s">
        <v>34</v>
      </c>
      <c r="D498" s="211" t="s">
        <v>334</v>
      </c>
      <c r="E498" s="206" t="s">
        <v>339</v>
      </c>
      <c r="F498" s="307">
        <v>7.5</v>
      </c>
      <c r="G498" s="206" t="s">
        <v>24</v>
      </c>
      <c r="H498" s="213">
        <f t="shared" si="14"/>
        <v>7.5</v>
      </c>
      <c r="I498" s="218">
        <v>250000</v>
      </c>
      <c r="J498" s="219">
        <f t="shared" si="15"/>
        <v>1250000</v>
      </c>
      <c r="K498" s="207"/>
    </row>
    <row r="499" spans="1:11" ht="18">
      <c r="A499" s="345">
        <v>81</v>
      </c>
      <c r="B499" s="214">
        <v>14</v>
      </c>
      <c r="C499" s="229" t="s">
        <v>135</v>
      </c>
      <c r="D499" s="211" t="s">
        <v>335</v>
      </c>
      <c r="E499" s="206" t="s">
        <v>339</v>
      </c>
      <c r="F499" s="307">
        <v>7.5</v>
      </c>
      <c r="G499" s="206" t="s">
        <v>24</v>
      </c>
      <c r="H499" s="213">
        <f t="shared" si="14"/>
        <v>7.5</v>
      </c>
      <c r="I499" s="218">
        <v>250000</v>
      </c>
      <c r="J499" s="219">
        <f t="shared" si="15"/>
        <v>1250000</v>
      </c>
      <c r="K499" s="207"/>
    </row>
    <row r="500" spans="1:11" ht="18">
      <c r="A500" s="345">
        <v>82</v>
      </c>
      <c r="B500" s="214">
        <v>15</v>
      </c>
      <c r="C500" s="229" t="s">
        <v>336</v>
      </c>
      <c r="D500" s="211" t="s">
        <v>337</v>
      </c>
      <c r="E500" s="206" t="s">
        <v>339</v>
      </c>
      <c r="F500" s="307">
        <v>7.5</v>
      </c>
      <c r="G500" s="206" t="s">
        <v>24</v>
      </c>
      <c r="H500" s="213">
        <f t="shared" si="14"/>
        <v>7.5</v>
      </c>
      <c r="I500" s="218">
        <v>250000</v>
      </c>
      <c r="J500" s="219">
        <f t="shared" si="15"/>
        <v>1250000</v>
      </c>
      <c r="K500" s="207"/>
    </row>
    <row r="501" spans="1:11" ht="18">
      <c r="A501" s="345">
        <v>83</v>
      </c>
      <c r="B501" s="214">
        <v>16</v>
      </c>
      <c r="C501" s="229" t="s">
        <v>50</v>
      </c>
      <c r="D501" s="211" t="s">
        <v>84</v>
      </c>
      <c r="E501" s="206" t="s">
        <v>339</v>
      </c>
      <c r="F501" s="307">
        <v>7.45</v>
      </c>
      <c r="G501" s="206" t="s">
        <v>24</v>
      </c>
      <c r="H501" s="213">
        <f t="shared" si="14"/>
        <v>7.45</v>
      </c>
      <c r="I501" s="218">
        <v>250000</v>
      </c>
      <c r="J501" s="219">
        <f t="shared" si="15"/>
        <v>1250000</v>
      </c>
      <c r="K501" s="207"/>
    </row>
    <row r="502" spans="1:11" ht="18">
      <c r="A502" s="345">
        <v>84</v>
      </c>
      <c r="B502" s="225">
        <v>17</v>
      </c>
      <c r="C502" s="224" t="s">
        <v>338</v>
      </c>
      <c r="D502" s="230" t="s">
        <v>129</v>
      </c>
      <c r="E502" s="225" t="s">
        <v>339</v>
      </c>
      <c r="F502" s="313">
        <v>7.45</v>
      </c>
      <c r="G502" s="225" t="s">
        <v>24</v>
      </c>
      <c r="H502" s="226">
        <f t="shared" si="14"/>
        <v>7.45</v>
      </c>
      <c r="I502" s="227">
        <v>250000</v>
      </c>
      <c r="J502" s="228">
        <f t="shared" si="15"/>
        <v>1250000</v>
      </c>
      <c r="K502" s="259"/>
    </row>
    <row r="503" spans="1:11" s="310" customFormat="1" ht="18">
      <c r="A503" s="345">
        <v>85</v>
      </c>
      <c r="B503" s="214">
        <v>1</v>
      </c>
      <c r="C503" s="220" t="s">
        <v>50</v>
      </c>
      <c r="D503" s="210" t="s">
        <v>84</v>
      </c>
      <c r="E503" s="214" t="s">
        <v>340</v>
      </c>
      <c r="F503" s="303">
        <v>8.36</v>
      </c>
      <c r="G503" s="214" t="s">
        <v>24</v>
      </c>
      <c r="H503" s="221">
        <f t="shared" si="14"/>
        <v>8.36</v>
      </c>
      <c r="I503" s="222">
        <v>300000</v>
      </c>
      <c r="J503" s="223">
        <f t="shared" si="15"/>
        <v>1500000</v>
      </c>
      <c r="K503" s="258"/>
    </row>
    <row r="504" spans="1:11" s="310" customFormat="1" ht="18">
      <c r="A504" s="345">
        <v>86</v>
      </c>
      <c r="B504" s="206">
        <v>2</v>
      </c>
      <c r="C504" s="229" t="s">
        <v>21</v>
      </c>
      <c r="D504" s="211" t="s">
        <v>79</v>
      </c>
      <c r="E504" s="206" t="s">
        <v>340</v>
      </c>
      <c r="F504" s="307">
        <v>8.36</v>
      </c>
      <c r="G504" s="206" t="s">
        <v>24</v>
      </c>
      <c r="H504" s="213">
        <f t="shared" si="14"/>
        <v>8.36</v>
      </c>
      <c r="I504" s="218">
        <v>300000</v>
      </c>
      <c r="J504" s="219">
        <f t="shared" si="15"/>
        <v>1500000</v>
      </c>
      <c r="K504" s="207"/>
    </row>
    <row r="505" spans="1:11" s="310" customFormat="1" ht="18">
      <c r="A505" s="345">
        <v>87</v>
      </c>
      <c r="B505" s="206">
        <v>3</v>
      </c>
      <c r="C505" s="229" t="s">
        <v>142</v>
      </c>
      <c r="D505" s="211" t="s">
        <v>204</v>
      </c>
      <c r="E505" s="206" t="s">
        <v>340</v>
      </c>
      <c r="F505" s="307">
        <v>8.36</v>
      </c>
      <c r="G505" s="206" t="s">
        <v>24</v>
      </c>
      <c r="H505" s="213">
        <f t="shared" si="14"/>
        <v>8.36</v>
      </c>
      <c r="I505" s="218">
        <v>300000</v>
      </c>
      <c r="J505" s="219">
        <f t="shared" si="15"/>
        <v>1500000</v>
      </c>
      <c r="K505" s="207"/>
    </row>
    <row r="506" spans="1:11" s="310" customFormat="1" ht="18">
      <c r="A506" s="345">
        <v>88</v>
      </c>
      <c r="B506" s="206">
        <v>4</v>
      </c>
      <c r="C506" s="229" t="s">
        <v>234</v>
      </c>
      <c r="D506" s="211" t="s">
        <v>341</v>
      </c>
      <c r="E506" s="206" t="s">
        <v>340</v>
      </c>
      <c r="F506" s="307">
        <v>8.23</v>
      </c>
      <c r="G506" s="206" t="s">
        <v>24</v>
      </c>
      <c r="H506" s="213">
        <f t="shared" si="14"/>
        <v>8.23</v>
      </c>
      <c r="I506" s="218">
        <v>300000</v>
      </c>
      <c r="J506" s="219">
        <f t="shared" si="15"/>
        <v>1500000</v>
      </c>
      <c r="K506" s="207"/>
    </row>
    <row r="507" spans="1:11" s="310" customFormat="1" ht="18">
      <c r="A507" s="345">
        <v>89</v>
      </c>
      <c r="B507" s="206">
        <v>5</v>
      </c>
      <c r="C507" s="229" t="s">
        <v>166</v>
      </c>
      <c r="D507" s="211" t="s">
        <v>129</v>
      </c>
      <c r="E507" s="206" t="s">
        <v>340</v>
      </c>
      <c r="F507" s="307">
        <v>8.23</v>
      </c>
      <c r="G507" s="206" t="s">
        <v>24</v>
      </c>
      <c r="H507" s="213">
        <f t="shared" si="14"/>
        <v>8.23</v>
      </c>
      <c r="I507" s="218">
        <v>300000</v>
      </c>
      <c r="J507" s="219">
        <f t="shared" si="15"/>
        <v>1500000</v>
      </c>
      <c r="K507" s="207"/>
    </row>
    <row r="508" spans="1:11" s="310" customFormat="1" ht="18">
      <c r="A508" s="345">
        <v>90</v>
      </c>
      <c r="B508" s="206">
        <v>6</v>
      </c>
      <c r="C508" s="229" t="s">
        <v>163</v>
      </c>
      <c r="D508" s="211" t="s">
        <v>93</v>
      </c>
      <c r="E508" s="206" t="s">
        <v>340</v>
      </c>
      <c r="F508" s="307">
        <v>8.18</v>
      </c>
      <c r="G508" s="206" t="s">
        <v>24</v>
      </c>
      <c r="H508" s="213">
        <f t="shared" si="14"/>
        <v>8.18</v>
      </c>
      <c r="I508" s="218">
        <v>300000</v>
      </c>
      <c r="J508" s="219">
        <f t="shared" si="15"/>
        <v>1500000</v>
      </c>
      <c r="K508" s="207"/>
    </row>
    <row r="509" spans="1:11" s="310" customFormat="1" ht="18">
      <c r="A509" s="345">
        <v>91</v>
      </c>
      <c r="B509" s="206">
        <v>7</v>
      </c>
      <c r="C509" s="229" t="s">
        <v>342</v>
      </c>
      <c r="D509" s="211" t="s">
        <v>182</v>
      </c>
      <c r="E509" s="206" t="s">
        <v>340</v>
      </c>
      <c r="F509" s="307">
        <v>8.18</v>
      </c>
      <c r="G509" s="206" t="s">
        <v>24</v>
      </c>
      <c r="H509" s="213">
        <f t="shared" si="14"/>
        <v>8.18</v>
      </c>
      <c r="I509" s="218">
        <v>300000</v>
      </c>
      <c r="J509" s="219">
        <f t="shared" si="15"/>
        <v>1500000</v>
      </c>
      <c r="K509" s="207"/>
    </row>
    <row r="510" spans="1:11" s="310" customFormat="1" ht="18">
      <c r="A510" s="345">
        <v>92</v>
      </c>
      <c r="B510" s="206">
        <v>8</v>
      </c>
      <c r="C510" s="229" t="s">
        <v>343</v>
      </c>
      <c r="D510" s="211" t="s">
        <v>95</v>
      </c>
      <c r="E510" s="206" t="s">
        <v>340</v>
      </c>
      <c r="F510" s="307">
        <v>8.14</v>
      </c>
      <c r="G510" s="206" t="s">
        <v>24</v>
      </c>
      <c r="H510" s="213">
        <f t="shared" si="14"/>
        <v>8.14</v>
      </c>
      <c r="I510" s="218">
        <v>300000</v>
      </c>
      <c r="J510" s="219">
        <f t="shared" si="15"/>
        <v>1500000</v>
      </c>
      <c r="K510" s="207"/>
    </row>
    <row r="511" spans="1:11" s="310" customFormat="1" ht="18">
      <c r="A511" s="345">
        <v>93</v>
      </c>
      <c r="B511" s="206">
        <v>9</v>
      </c>
      <c r="C511" s="229" t="s">
        <v>205</v>
      </c>
      <c r="D511" s="211" t="s">
        <v>144</v>
      </c>
      <c r="E511" s="206" t="s">
        <v>340</v>
      </c>
      <c r="F511" s="307">
        <v>8.14</v>
      </c>
      <c r="G511" s="206" t="s">
        <v>24</v>
      </c>
      <c r="H511" s="213">
        <f t="shared" si="14"/>
        <v>8.14</v>
      </c>
      <c r="I511" s="218">
        <v>300000</v>
      </c>
      <c r="J511" s="219">
        <f t="shared" si="15"/>
        <v>1500000</v>
      </c>
      <c r="K511" s="207"/>
    </row>
    <row r="512" spans="1:11" s="310" customFormat="1" ht="18">
      <c r="A512" s="345">
        <v>94</v>
      </c>
      <c r="B512" s="206">
        <v>10</v>
      </c>
      <c r="C512" s="229" t="s">
        <v>344</v>
      </c>
      <c r="D512" s="211" t="s">
        <v>226</v>
      </c>
      <c r="E512" s="206" t="s">
        <v>340</v>
      </c>
      <c r="F512" s="307">
        <v>8.05</v>
      </c>
      <c r="G512" s="206" t="s">
        <v>24</v>
      </c>
      <c r="H512" s="213">
        <f t="shared" si="14"/>
        <v>8.05</v>
      </c>
      <c r="I512" s="218">
        <v>300000</v>
      </c>
      <c r="J512" s="219">
        <f t="shared" si="15"/>
        <v>1500000</v>
      </c>
      <c r="K512" s="207"/>
    </row>
    <row r="513" spans="1:11" s="310" customFormat="1" ht="18">
      <c r="A513" s="345">
        <v>95</v>
      </c>
      <c r="B513" s="206">
        <v>11</v>
      </c>
      <c r="C513" s="229" t="s">
        <v>345</v>
      </c>
      <c r="D513" s="211" t="s">
        <v>335</v>
      </c>
      <c r="E513" s="206" t="s">
        <v>340</v>
      </c>
      <c r="F513" s="307">
        <v>8</v>
      </c>
      <c r="G513" s="206" t="s">
        <v>24</v>
      </c>
      <c r="H513" s="213">
        <f t="shared" si="14"/>
        <v>8</v>
      </c>
      <c r="I513" s="218">
        <v>300000</v>
      </c>
      <c r="J513" s="219">
        <f t="shared" si="15"/>
        <v>1500000</v>
      </c>
      <c r="K513" s="207"/>
    </row>
    <row r="514" spans="1:11" s="310" customFormat="1" ht="18">
      <c r="A514" s="345">
        <v>96</v>
      </c>
      <c r="B514" s="206">
        <v>12</v>
      </c>
      <c r="C514" s="229" t="s">
        <v>50</v>
      </c>
      <c r="D514" s="211" t="s">
        <v>95</v>
      </c>
      <c r="E514" s="206" t="s">
        <v>340</v>
      </c>
      <c r="F514" s="307">
        <v>7.95</v>
      </c>
      <c r="G514" s="206" t="s">
        <v>24</v>
      </c>
      <c r="H514" s="213">
        <f t="shared" si="14"/>
        <v>7.95</v>
      </c>
      <c r="I514" s="218">
        <v>250000</v>
      </c>
      <c r="J514" s="219">
        <f t="shared" si="15"/>
        <v>1250000</v>
      </c>
      <c r="K514" s="207"/>
    </row>
    <row r="515" spans="1:11" s="310" customFormat="1" ht="18">
      <c r="A515" s="345">
        <v>97</v>
      </c>
      <c r="B515" s="206">
        <v>13</v>
      </c>
      <c r="C515" s="229" t="s">
        <v>346</v>
      </c>
      <c r="D515" s="211" t="s">
        <v>97</v>
      </c>
      <c r="E515" s="206" t="s">
        <v>340</v>
      </c>
      <c r="F515" s="307">
        <v>7.91</v>
      </c>
      <c r="G515" s="206" t="s">
        <v>24</v>
      </c>
      <c r="H515" s="213">
        <f aca="true" t="shared" si="16" ref="H515:H546">F515</f>
        <v>7.91</v>
      </c>
      <c r="I515" s="218">
        <v>250000</v>
      </c>
      <c r="J515" s="219">
        <f aca="true" t="shared" si="17" ref="J515:J546">I515*5</f>
        <v>1250000</v>
      </c>
      <c r="K515" s="207"/>
    </row>
    <row r="516" spans="1:11" s="310" customFormat="1" ht="18">
      <c r="A516" s="345">
        <v>98</v>
      </c>
      <c r="B516" s="206">
        <v>14</v>
      </c>
      <c r="C516" s="229" t="s">
        <v>21</v>
      </c>
      <c r="D516" s="211" t="s">
        <v>347</v>
      </c>
      <c r="E516" s="206" t="s">
        <v>340</v>
      </c>
      <c r="F516" s="307">
        <v>7.86</v>
      </c>
      <c r="G516" s="206" t="s">
        <v>24</v>
      </c>
      <c r="H516" s="213">
        <f t="shared" si="16"/>
        <v>7.86</v>
      </c>
      <c r="I516" s="218">
        <v>250000</v>
      </c>
      <c r="J516" s="219">
        <f t="shared" si="17"/>
        <v>1250000</v>
      </c>
      <c r="K516" s="207"/>
    </row>
    <row r="517" spans="1:11" s="310" customFormat="1" ht="18">
      <c r="A517" s="345">
        <v>99</v>
      </c>
      <c r="B517" s="206">
        <v>15</v>
      </c>
      <c r="C517" s="229" t="s">
        <v>329</v>
      </c>
      <c r="D517" s="211" t="s">
        <v>348</v>
      </c>
      <c r="E517" s="206" t="s">
        <v>340</v>
      </c>
      <c r="F517" s="307">
        <v>7.86</v>
      </c>
      <c r="G517" s="206" t="s">
        <v>24</v>
      </c>
      <c r="H517" s="213">
        <f t="shared" si="16"/>
        <v>7.86</v>
      </c>
      <c r="I517" s="218">
        <v>250000</v>
      </c>
      <c r="J517" s="219">
        <f t="shared" si="17"/>
        <v>1250000</v>
      </c>
      <c r="K517" s="207"/>
    </row>
    <row r="518" spans="1:11" s="310" customFormat="1" ht="18">
      <c r="A518" s="345">
        <v>100</v>
      </c>
      <c r="B518" s="206">
        <v>16</v>
      </c>
      <c r="C518" s="229" t="s">
        <v>349</v>
      </c>
      <c r="D518" s="211" t="s">
        <v>317</v>
      </c>
      <c r="E518" s="206" t="s">
        <v>340</v>
      </c>
      <c r="F518" s="307">
        <v>7.86</v>
      </c>
      <c r="G518" s="206" t="s">
        <v>24</v>
      </c>
      <c r="H518" s="213">
        <f t="shared" si="16"/>
        <v>7.86</v>
      </c>
      <c r="I518" s="218">
        <v>250000</v>
      </c>
      <c r="J518" s="219">
        <f t="shared" si="17"/>
        <v>1250000</v>
      </c>
      <c r="K518" s="207"/>
    </row>
    <row r="519" spans="1:11" s="310" customFormat="1" ht="18">
      <c r="A519" s="345">
        <v>101</v>
      </c>
      <c r="B519" s="206">
        <v>17</v>
      </c>
      <c r="C519" s="229" t="s">
        <v>50</v>
      </c>
      <c r="D519" s="211" t="s">
        <v>124</v>
      </c>
      <c r="E519" s="206" t="s">
        <v>340</v>
      </c>
      <c r="F519" s="307">
        <v>7.86</v>
      </c>
      <c r="G519" s="206" t="s">
        <v>24</v>
      </c>
      <c r="H519" s="213">
        <f t="shared" si="16"/>
        <v>7.86</v>
      </c>
      <c r="I519" s="218">
        <v>250000</v>
      </c>
      <c r="J519" s="219">
        <f t="shared" si="17"/>
        <v>1250000</v>
      </c>
      <c r="K519" s="207"/>
    </row>
    <row r="520" spans="1:11" s="310" customFormat="1" ht="18">
      <c r="A520" s="345">
        <v>102</v>
      </c>
      <c r="B520" s="206">
        <v>18</v>
      </c>
      <c r="C520" s="229" t="s">
        <v>141</v>
      </c>
      <c r="D520" s="211" t="s">
        <v>37</v>
      </c>
      <c r="E520" s="206" t="s">
        <v>340</v>
      </c>
      <c r="F520" s="307">
        <v>7.73</v>
      </c>
      <c r="G520" s="206" t="s">
        <v>24</v>
      </c>
      <c r="H520" s="213">
        <f t="shared" si="16"/>
        <v>7.73</v>
      </c>
      <c r="I520" s="218">
        <v>250000</v>
      </c>
      <c r="J520" s="219">
        <f t="shared" si="17"/>
        <v>1250000</v>
      </c>
      <c r="K520" s="207"/>
    </row>
    <row r="521" spans="1:11" s="310" customFormat="1" ht="18">
      <c r="A521" s="345">
        <v>103</v>
      </c>
      <c r="B521" s="206">
        <v>19</v>
      </c>
      <c r="C521" s="229" t="s">
        <v>21</v>
      </c>
      <c r="D521" s="211" t="s">
        <v>84</v>
      </c>
      <c r="E521" s="206" t="s">
        <v>340</v>
      </c>
      <c r="F521" s="307">
        <v>7.73</v>
      </c>
      <c r="G521" s="206" t="s">
        <v>24</v>
      </c>
      <c r="H521" s="213">
        <f t="shared" si="16"/>
        <v>7.73</v>
      </c>
      <c r="I521" s="218">
        <v>250000</v>
      </c>
      <c r="J521" s="219">
        <f t="shared" si="17"/>
        <v>1250000</v>
      </c>
      <c r="K521" s="207"/>
    </row>
    <row r="522" spans="1:11" s="310" customFormat="1" ht="18">
      <c r="A522" s="345">
        <v>104</v>
      </c>
      <c r="B522" s="206">
        <v>20</v>
      </c>
      <c r="C522" s="229" t="s">
        <v>350</v>
      </c>
      <c r="D522" s="211" t="s">
        <v>144</v>
      </c>
      <c r="E522" s="206" t="s">
        <v>340</v>
      </c>
      <c r="F522" s="307">
        <v>7.68</v>
      </c>
      <c r="G522" s="206" t="s">
        <v>24</v>
      </c>
      <c r="H522" s="213">
        <f t="shared" si="16"/>
        <v>7.68</v>
      </c>
      <c r="I522" s="218">
        <v>250000</v>
      </c>
      <c r="J522" s="219">
        <f t="shared" si="17"/>
        <v>1250000</v>
      </c>
      <c r="K522" s="207"/>
    </row>
    <row r="523" spans="1:11" s="310" customFormat="1" ht="18">
      <c r="A523" s="345">
        <v>105</v>
      </c>
      <c r="B523" s="206">
        <v>21</v>
      </c>
      <c r="C523" s="229" t="s">
        <v>351</v>
      </c>
      <c r="D523" s="211" t="s">
        <v>43</v>
      </c>
      <c r="E523" s="206" t="s">
        <v>340</v>
      </c>
      <c r="F523" s="307">
        <v>7.59</v>
      </c>
      <c r="G523" s="206" t="s">
        <v>24</v>
      </c>
      <c r="H523" s="213">
        <f t="shared" si="16"/>
        <v>7.59</v>
      </c>
      <c r="I523" s="218">
        <v>250000</v>
      </c>
      <c r="J523" s="219">
        <f t="shared" si="17"/>
        <v>1250000</v>
      </c>
      <c r="K523" s="207"/>
    </row>
    <row r="524" spans="1:11" s="310" customFormat="1" ht="18">
      <c r="A524" s="345">
        <v>106</v>
      </c>
      <c r="B524" s="206">
        <v>22</v>
      </c>
      <c r="C524" s="229" t="s">
        <v>352</v>
      </c>
      <c r="D524" s="211" t="s">
        <v>41</v>
      </c>
      <c r="E524" s="206" t="s">
        <v>340</v>
      </c>
      <c r="F524" s="307">
        <v>7.59</v>
      </c>
      <c r="G524" s="206" t="s">
        <v>24</v>
      </c>
      <c r="H524" s="213">
        <f t="shared" si="16"/>
        <v>7.59</v>
      </c>
      <c r="I524" s="218">
        <v>250000</v>
      </c>
      <c r="J524" s="219">
        <f t="shared" si="17"/>
        <v>1250000</v>
      </c>
      <c r="K524" s="207"/>
    </row>
    <row r="525" spans="1:11" s="310" customFormat="1" ht="18">
      <c r="A525" s="345">
        <v>107</v>
      </c>
      <c r="B525" s="206">
        <v>23</v>
      </c>
      <c r="C525" s="229" t="s">
        <v>34</v>
      </c>
      <c r="D525" s="211" t="s">
        <v>353</v>
      </c>
      <c r="E525" s="206" t="s">
        <v>340</v>
      </c>
      <c r="F525" s="307">
        <v>7.5</v>
      </c>
      <c r="G525" s="206" t="s">
        <v>24</v>
      </c>
      <c r="H525" s="213">
        <f t="shared" si="16"/>
        <v>7.5</v>
      </c>
      <c r="I525" s="218">
        <v>250000</v>
      </c>
      <c r="J525" s="219">
        <f t="shared" si="17"/>
        <v>1250000</v>
      </c>
      <c r="K525" s="207"/>
    </row>
    <row r="526" spans="1:11" s="310" customFormat="1" ht="18">
      <c r="A526" s="345">
        <v>108</v>
      </c>
      <c r="B526" s="206">
        <v>24</v>
      </c>
      <c r="C526" s="229" t="s">
        <v>354</v>
      </c>
      <c r="D526" s="211" t="s">
        <v>115</v>
      </c>
      <c r="E526" s="206" t="s">
        <v>340</v>
      </c>
      <c r="F526" s="307">
        <v>7.5</v>
      </c>
      <c r="G526" s="206" t="s">
        <v>24</v>
      </c>
      <c r="H526" s="213">
        <f t="shared" si="16"/>
        <v>7.5</v>
      </c>
      <c r="I526" s="218">
        <v>250000</v>
      </c>
      <c r="J526" s="219">
        <f t="shared" si="17"/>
        <v>1250000</v>
      </c>
      <c r="K526" s="207"/>
    </row>
    <row r="527" spans="1:11" s="310" customFormat="1" ht="18">
      <c r="A527" s="345">
        <v>109</v>
      </c>
      <c r="B527" s="206">
        <v>25</v>
      </c>
      <c r="C527" s="229" t="s">
        <v>355</v>
      </c>
      <c r="D527" s="211" t="s">
        <v>192</v>
      </c>
      <c r="E527" s="206" t="s">
        <v>340</v>
      </c>
      <c r="F527" s="307">
        <v>7.5</v>
      </c>
      <c r="G527" s="206" t="s">
        <v>24</v>
      </c>
      <c r="H527" s="213">
        <f t="shared" si="16"/>
        <v>7.5</v>
      </c>
      <c r="I527" s="218">
        <v>250000</v>
      </c>
      <c r="J527" s="219">
        <f t="shared" si="17"/>
        <v>1250000</v>
      </c>
      <c r="K527" s="207"/>
    </row>
    <row r="528" spans="1:11" s="310" customFormat="1" ht="18">
      <c r="A528" s="345">
        <v>110</v>
      </c>
      <c r="B528" s="206">
        <v>26</v>
      </c>
      <c r="C528" s="229" t="s">
        <v>356</v>
      </c>
      <c r="D528" s="211" t="s">
        <v>62</v>
      </c>
      <c r="E528" s="206" t="s">
        <v>340</v>
      </c>
      <c r="F528" s="307">
        <v>7.45</v>
      </c>
      <c r="G528" s="206" t="s">
        <v>24</v>
      </c>
      <c r="H528" s="213">
        <f t="shared" si="16"/>
        <v>7.45</v>
      </c>
      <c r="I528" s="218">
        <v>250000</v>
      </c>
      <c r="J528" s="219">
        <f t="shared" si="17"/>
        <v>1250000</v>
      </c>
      <c r="K528" s="207"/>
    </row>
    <row r="529" spans="1:11" s="310" customFormat="1" ht="18">
      <c r="A529" s="345">
        <v>111</v>
      </c>
      <c r="B529" s="206">
        <v>27</v>
      </c>
      <c r="C529" s="229" t="s">
        <v>357</v>
      </c>
      <c r="D529" s="211" t="s">
        <v>62</v>
      </c>
      <c r="E529" s="206" t="s">
        <v>340</v>
      </c>
      <c r="F529" s="307">
        <v>7.45</v>
      </c>
      <c r="G529" s="206" t="s">
        <v>24</v>
      </c>
      <c r="H529" s="213">
        <f t="shared" si="16"/>
        <v>7.45</v>
      </c>
      <c r="I529" s="218">
        <v>250000</v>
      </c>
      <c r="J529" s="219">
        <f t="shared" si="17"/>
        <v>1250000</v>
      </c>
      <c r="K529" s="207"/>
    </row>
    <row r="530" spans="1:11" s="310" customFormat="1" ht="18">
      <c r="A530" s="345">
        <v>112</v>
      </c>
      <c r="B530" s="206">
        <v>28</v>
      </c>
      <c r="C530" s="229" t="s">
        <v>21</v>
      </c>
      <c r="D530" s="211" t="s">
        <v>45</v>
      </c>
      <c r="E530" s="206" t="s">
        <v>340</v>
      </c>
      <c r="F530" s="307">
        <v>7.36</v>
      </c>
      <c r="G530" s="206" t="s">
        <v>24</v>
      </c>
      <c r="H530" s="213">
        <f t="shared" si="16"/>
        <v>7.36</v>
      </c>
      <c r="I530" s="218">
        <v>250000</v>
      </c>
      <c r="J530" s="219">
        <f t="shared" si="17"/>
        <v>1250000</v>
      </c>
      <c r="K530" s="207"/>
    </row>
    <row r="531" spans="1:11" s="310" customFormat="1" ht="18">
      <c r="A531" s="345">
        <v>113</v>
      </c>
      <c r="B531" s="225">
        <v>29</v>
      </c>
      <c r="C531" s="224" t="s">
        <v>358</v>
      </c>
      <c r="D531" s="230" t="s">
        <v>94</v>
      </c>
      <c r="E531" s="225" t="s">
        <v>340</v>
      </c>
      <c r="F531" s="313">
        <v>7.36</v>
      </c>
      <c r="G531" s="225" t="s">
        <v>24</v>
      </c>
      <c r="H531" s="226">
        <f t="shared" si="16"/>
        <v>7.36</v>
      </c>
      <c r="I531" s="227">
        <v>250000</v>
      </c>
      <c r="J531" s="228">
        <f t="shared" si="17"/>
        <v>1250000</v>
      </c>
      <c r="K531" s="259"/>
    </row>
    <row r="532" spans="1:11" ht="18">
      <c r="A532" s="345">
        <v>114</v>
      </c>
      <c r="B532" s="214">
        <v>1</v>
      </c>
      <c r="C532" s="220" t="s">
        <v>359</v>
      </c>
      <c r="D532" s="210" t="s">
        <v>37</v>
      </c>
      <c r="E532" s="214" t="s">
        <v>373</v>
      </c>
      <c r="F532" s="303">
        <v>8.86</v>
      </c>
      <c r="G532" s="214" t="s">
        <v>24</v>
      </c>
      <c r="H532" s="221">
        <f t="shared" si="16"/>
        <v>8.86</v>
      </c>
      <c r="I532" s="222">
        <v>300000</v>
      </c>
      <c r="J532" s="223">
        <f t="shared" si="17"/>
        <v>1500000</v>
      </c>
      <c r="K532" s="258"/>
    </row>
    <row r="533" spans="1:11" ht="18">
      <c r="A533" s="345">
        <v>115</v>
      </c>
      <c r="B533" s="206">
        <v>2</v>
      </c>
      <c r="C533" s="229" t="s">
        <v>165</v>
      </c>
      <c r="D533" s="211" t="s">
        <v>206</v>
      </c>
      <c r="E533" s="206" t="s">
        <v>373</v>
      </c>
      <c r="F533" s="307">
        <v>8.86</v>
      </c>
      <c r="G533" s="206" t="s">
        <v>24</v>
      </c>
      <c r="H533" s="213">
        <f t="shared" si="16"/>
        <v>8.86</v>
      </c>
      <c r="I533" s="218">
        <v>300000</v>
      </c>
      <c r="J533" s="219">
        <f t="shared" si="17"/>
        <v>1500000</v>
      </c>
      <c r="K533" s="207"/>
    </row>
    <row r="534" spans="1:11" ht="18">
      <c r="A534" s="345">
        <v>116</v>
      </c>
      <c r="B534" s="206">
        <v>3</v>
      </c>
      <c r="C534" s="229" t="s">
        <v>130</v>
      </c>
      <c r="D534" s="211" t="s">
        <v>45</v>
      </c>
      <c r="E534" s="206" t="s">
        <v>373</v>
      </c>
      <c r="F534" s="307">
        <v>8.55</v>
      </c>
      <c r="G534" s="206" t="s">
        <v>24</v>
      </c>
      <c r="H534" s="213">
        <f t="shared" si="16"/>
        <v>8.55</v>
      </c>
      <c r="I534" s="218">
        <v>300000</v>
      </c>
      <c r="J534" s="219">
        <f t="shared" si="17"/>
        <v>1500000</v>
      </c>
      <c r="K534" s="207"/>
    </row>
    <row r="535" spans="1:11" ht="18">
      <c r="A535" s="345">
        <v>117</v>
      </c>
      <c r="B535" s="206">
        <v>4</v>
      </c>
      <c r="C535" s="229" t="s">
        <v>243</v>
      </c>
      <c r="D535" s="211" t="s">
        <v>161</v>
      </c>
      <c r="E535" s="206" t="s">
        <v>373</v>
      </c>
      <c r="F535" s="307">
        <v>8.5</v>
      </c>
      <c r="G535" s="206" t="s">
        <v>24</v>
      </c>
      <c r="H535" s="213">
        <f t="shared" si="16"/>
        <v>8.5</v>
      </c>
      <c r="I535" s="218">
        <v>300000</v>
      </c>
      <c r="J535" s="219">
        <f t="shared" si="17"/>
        <v>1500000</v>
      </c>
      <c r="K535" s="207"/>
    </row>
    <row r="536" spans="1:11" ht="18">
      <c r="A536" s="345">
        <v>118</v>
      </c>
      <c r="B536" s="206">
        <v>5</v>
      </c>
      <c r="C536" s="229" t="s">
        <v>34</v>
      </c>
      <c r="D536" s="211" t="s">
        <v>100</v>
      </c>
      <c r="E536" s="206" t="s">
        <v>373</v>
      </c>
      <c r="F536" s="307">
        <v>8.23</v>
      </c>
      <c r="G536" s="206" t="s">
        <v>24</v>
      </c>
      <c r="H536" s="213">
        <f t="shared" si="16"/>
        <v>8.23</v>
      </c>
      <c r="I536" s="218">
        <v>300000</v>
      </c>
      <c r="J536" s="219">
        <f t="shared" si="17"/>
        <v>1500000</v>
      </c>
      <c r="K536" s="207"/>
    </row>
    <row r="537" spans="1:11" ht="18">
      <c r="A537" s="345">
        <v>119</v>
      </c>
      <c r="B537" s="206">
        <v>6</v>
      </c>
      <c r="C537" s="229" t="s">
        <v>110</v>
      </c>
      <c r="D537" s="211" t="s">
        <v>98</v>
      </c>
      <c r="E537" s="206" t="s">
        <v>373</v>
      </c>
      <c r="F537" s="307">
        <v>8.18</v>
      </c>
      <c r="G537" s="206" t="s">
        <v>24</v>
      </c>
      <c r="H537" s="213">
        <f t="shared" si="16"/>
        <v>8.18</v>
      </c>
      <c r="I537" s="218">
        <v>300000</v>
      </c>
      <c r="J537" s="219">
        <f t="shared" si="17"/>
        <v>1500000</v>
      </c>
      <c r="K537" s="207"/>
    </row>
    <row r="538" spans="1:11" ht="18">
      <c r="A538" s="345">
        <v>120</v>
      </c>
      <c r="B538" s="206">
        <v>7</v>
      </c>
      <c r="C538" s="229" t="s">
        <v>89</v>
      </c>
      <c r="D538" s="211" t="s">
        <v>98</v>
      </c>
      <c r="E538" s="206" t="s">
        <v>373</v>
      </c>
      <c r="F538" s="307">
        <v>8.18</v>
      </c>
      <c r="G538" s="206" t="s">
        <v>24</v>
      </c>
      <c r="H538" s="213">
        <f t="shared" si="16"/>
        <v>8.18</v>
      </c>
      <c r="I538" s="218">
        <v>300000</v>
      </c>
      <c r="J538" s="219">
        <f t="shared" si="17"/>
        <v>1500000</v>
      </c>
      <c r="K538" s="207"/>
    </row>
    <row r="539" spans="1:11" ht="18">
      <c r="A539" s="345">
        <v>121</v>
      </c>
      <c r="B539" s="206">
        <v>8</v>
      </c>
      <c r="C539" s="229" t="s">
        <v>21</v>
      </c>
      <c r="D539" s="211" t="s">
        <v>257</v>
      </c>
      <c r="E539" s="206" t="s">
        <v>373</v>
      </c>
      <c r="F539" s="307">
        <v>8.05</v>
      </c>
      <c r="G539" s="206" t="s">
        <v>24</v>
      </c>
      <c r="H539" s="213">
        <f t="shared" si="16"/>
        <v>8.05</v>
      </c>
      <c r="I539" s="218">
        <v>300000</v>
      </c>
      <c r="J539" s="219">
        <f t="shared" si="17"/>
        <v>1500000</v>
      </c>
      <c r="K539" s="207"/>
    </row>
    <row r="540" spans="1:11" ht="18">
      <c r="A540" s="345">
        <v>122</v>
      </c>
      <c r="B540" s="206">
        <v>9</v>
      </c>
      <c r="C540" s="229" t="s">
        <v>21</v>
      </c>
      <c r="D540" s="211" t="s">
        <v>360</v>
      </c>
      <c r="E540" s="206" t="s">
        <v>373</v>
      </c>
      <c r="F540" s="307">
        <v>8.05</v>
      </c>
      <c r="G540" s="206" t="s">
        <v>24</v>
      </c>
      <c r="H540" s="213">
        <f t="shared" si="16"/>
        <v>8.05</v>
      </c>
      <c r="I540" s="218">
        <v>300000</v>
      </c>
      <c r="J540" s="219">
        <f t="shared" si="17"/>
        <v>1500000</v>
      </c>
      <c r="K540" s="207"/>
    </row>
    <row r="541" spans="1:11" ht="18">
      <c r="A541" s="345">
        <v>123</v>
      </c>
      <c r="B541" s="206">
        <v>10</v>
      </c>
      <c r="C541" s="229" t="s">
        <v>50</v>
      </c>
      <c r="D541" s="211" t="s">
        <v>68</v>
      </c>
      <c r="E541" s="206" t="s">
        <v>373</v>
      </c>
      <c r="F541" s="307">
        <v>8</v>
      </c>
      <c r="G541" s="206" t="s">
        <v>24</v>
      </c>
      <c r="H541" s="213">
        <f t="shared" si="16"/>
        <v>8</v>
      </c>
      <c r="I541" s="218">
        <v>300000</v>
      </c>
      <c r="J541" s="219">
        <f t="shared" si="17"/>
        <v>1500000</v>
      </c>
      <c r="K541" s="207"/>
    </row>
    <row r="542" spans="1:11" ht="18">
      <c r="A542" s="345">
        <v>124</v>
      </c>
      <c r="B542" s="206">
        <v>11</v>
      </c>
      <c r="C542" s="229" t="s">
        <v>361</v>
      </c>
      <c r="D542" s="211" t="s">
        <v>79</v>
      </c>
      <c r="E542" s="206" t="s">
        <v>373</v>
      </c>
      <c r="F542" s="307">
        <v>8</v>
      </c>
      <c r="G542" s="206" t="s">
        <v>24</v>
      </c>
      <c r="H542" s="213">
        <f t="shared" si="16"/>
        <v>8</v>
      </c>
      <c r="I542" s="218">
        <v>300000</v>
      </c>
      <c r="J542" s="219">
        <f t="shared" si="17"/>
        <v>1500000</v>
      </c>
      <c r="K542" s="207"/>
    </row>
    <row r="543" spans="1:11" ht="18">
      <c r="A543" s="345">
        <v>125</v>
      </c>
      <c r="B543" s="206">
        <v>12</v>
      </c>
      <c r="C543" s="229" t="s">
        <v>123</v>
      </c>
      <c r="D543" s="211" t="s">
        <v>192</v>
      </c>
      <c r="E543" s="206" t="s">
        <v>373</v>
      </c>
      <c r="F543" s="307">
        <v>8</v>
      </c>
      <c r="G543" s="206" t="s">
        <v>24</v>
      </c>
      <c r="H543" s="213">
        <f t="shared" si="16"/>
        <v>8</v>
      </c>
      <c r="I543" s="218">
        <v>300000</v>
      </c>
      <c r="J543" s="219">
        <f t="shared" si="17"/>
        <v>1500000</v>
      </c>
      <c r="K543" s="207"/>
    </row>
    <row r="544" spans="1:11" ht="18">
      <c r="A544" s="345">
        <v>126</v>
      </c>
      <c r="B544" s="206">
        <v>13</v>
      </c>
      <c r="C544" s="229" t="s">
        <v>320</v>
      </c>
      <c r="D544" s="211" t="s">
        <v>45</v>
      </c>
      <c r="E544" s="206" t="s">
        <v>373</v>
      </c>
      <c r="F544" s="307">
        <v>7.95</v>
      </c>
      <c r="G544" s="206" t="s">
        <v>24</v>
      </c>
      <c r="H544" s="213">
        <f t="shared" si="16"/>
        <v>7.95</v>
      </c>
      <c r="I544" s="218">
        <v>250000</v>
      </c>
      <c r="J544" s="219">
        <f t="shared" si="17"/>
        <v>1250000</v>
      </c>
      <c r="K544" s="207"/>
    </row>
    <row r="545" spans="1:11" ht="18">
      <c r="A545" s="345">
        <v>127</v>
      </c>
      <c r="B545" s="206">
        <v>14</v>
      </c>
      <c r="C545" s="229" t="s">
        <v>362</v>
      </c>
      <c r="D545" s="211" t="s">
        <v>81</v>
      </c>
      <c r="E545" s="206" t="s">
        <v>373</v>
      </c>
      <c r="F545" s="307">
        <v>7.86</v>
      </c>
      <c r="G545" s="206" t="s">
        <v>24</v>
      </c>
      <c r="H545" s="213">
        <f t="shared" si="16"/>
        <v>7.86</v>
      </c>
      <c r="I545" s="218">
        <v>250000</v>
      </c>
      <c r="J545" s="219">
        <f t="shared" si="17"/>
        <v>1250000</v>
      </c>
      <c r="K545" s="207"/>
    </row>
    <row r="546" spans="1:11" ht="18">
      <c r="A546" s="345">
        <v>128</v>
      </c>
      <c r="B546" s="206">
        <v>15</v>
      </c>
      <c r="C546" s="229" t="s">
        <v>111</v>
      </c>
      <c r="D546" s="211" t="s">
        <v>115</v>
      </c>
      <c r="E546" s="206" t="s">
        <v>373</v>
      </c>
      <c r="F546" s="307">
        <v>7.82</v>
      </c>
      <c r="G546" s="206" t="s">
        <v>24</v>
      </c>
      <c r="H546" s="213">
        <f t="shared" si="16"/>
        <v>7.82</v>
      </c>
      <c r="I546" s="218">
        <v>250000</v>
      </c>
      <c r="J546" s="219">
        <f t="shared" si="17"/>
        <v>1250000</v>
      </c>
      <c r="K546" s="207"/>
    </row>
    <row r="547" spans="1:11" ht="18">
      <c r="A547" s="345">
        <v>129</v>
      </c>
      <c r="B547" s="206">
        <v>16</v>
      </c>
      <c r="C547" s="229" t="s">
        <v>363</v>
      </c>
      <c r="D547" s="211" t="s">
        <v>93</v>
      </c>
      <c r="E547" s="206" t="s">
        <v>373</v>
      </c>
      <c r="F547" s="307">
        <v>7.82</v>
      </c>
      <c r="G547" s="206" t="s">
        <v>24</v>
      </c>
      <c r="H547" s="213">
        <f aca="true" t="shared" si="18" ref="H547:H578">F547</f>
        <v>7.82</v>
      </c>
      <c r="I547" s="218">
        <v>250000</v>
      </c>
      <c r="J547" s="219">
        <f aca="true" t="shared" si="19" ref="J547:J578">I547*5</f>
        <v>1250000</v>
      </c>
      <c r="K547" s="207"/>
    </row>
    <row r="548" spans="1:11" ht="18">
      <c r="A548" s="345">
        <v>130</v>
      </c>
      <c r="B548" s="206">
        <v>17</v>
      </c>
      <c r="C548" s="229" t="s">
        <v>21</v>
      </c>
      <c r="D548" s="211" t="s">
        <v>364</v>
      </c>
      <c r="E548" s="206" t="s">
        <v>373</v>
      </c>
      <c r="F548" s="307">
        <v>7.82</v>
      </c>
      <c r="G548" s="206" t="s">
        <v>24</v>
      </c>
      <c r="H548" s="213">
        <f t="shared" si="18"/>
        <v>7.82</v>
      </c>
      <c r="I548" s="218">
        <v>250000</v>
      </c>
      <c r="J548" s="219">
        <f t="shared" si="19"/>
        <v>1250000</v>
      </c>
      <c r="K548" s="207"/>
    </row>
    <row r="549" spans="1:11" ht="18">
      <c r="A549" s="345">
        <v>131</v>
      </c>
      <c r="B549" s="206">
        <v>18</v>
      </c>
      <c r="C549" s="229" t="s">
        <v>34</v>
      </c>
      <c r="D549" s="211" t="s">
        <v>252</v>
      </c>
      <c r="E549" s="206" t="s">
        <v>373</v>
      </c>
      <c r="F549" s="307">
        <v>7.77</v>
      </c>
      <c r="G549" s="206" t="s">
        <v>24</v>
      </c>
      <c r="H549" s="213">
        <f t="shared" si="18"/>
        <v>7.77</v>
      </c>
      <c r="I549" s="218">
        <v>250000</v>
      </c>
      <c r="J549" s="219">
        <f t="shared" si="19"/>
        <v>1250000</v>
      </c>
      <c r="K549" s="207"/>
    </row>
    <row r="550" spans="1:11" ht="18">
      <c r="A550" s="345">
        <v>132</v>
      </c>
      <c r="B550" s="206">
        <v>19</v>
      </c>
      <c r="C550" s="229" t="s">
        <v>50</v>
      </c>
      <c r="D550" s="211" t="s">
        <v>97</v>
      </c>
      <c r="E550" s="206" t="s">
        <v>373</v>
      </c>
      <c r="F550" s="307">
        <v>7.73</v>
      </c>
      <c r="G550" s="206" t="s">
        <v>24</v>
      </c>
      <c r="H550" s="213">
        <f t="shared" si="18"/>
        <v>7.73</v>
      </c>
      <c r="I550" s="218">
        <v>250000</v>
      </c>
      <c r="J550" s="219">
        <f t="shared" si="19"/>
        <v>1250000</v>
      </c>
      <c r="K550" s="207"/>
    </row>
    <row r="551" spans="1:11" ht="18">
      <c r="A551" s="345">
        <v>133</v>
      </c>
      <c r="B551" s="206">
        <v>20</v>
      </c>
      <c r="C551" s="229" t="s">
        <v>21</v>
      </c>
      <c r="D551" s="211" t="s">
        <v>399</v>
      </c>
      <c r="E551" s="206" t="s">
        <v>373</v>
      </c>
      <c r="F551" s="307">
        <v>7.68</v>
      </c>
      <c r="G551" s="206" t="s">
        <v>24</v>
      </c>
      <c r="H551" s="213">
        <f t="shared" si="18"/>
        <v>7.68</v>
      </c>
      <c r="I551" s="218">
        <v>250000</v>
      </c>
      <c r="J551" s="219">
        <f t="shared" si="19"/>
        <v>1250000</v>
      </c>
      <c r="K551" s="361" t="s">
        <v>400</v>
      </c>
    </row>
    <row r="552" spans="1:11" ht="18">
      <c r="A552" s="345">
        <v>134</v>
      </c>
      <c r="B552" s="206">
        <v>21</v>
      </c>
      <c r="C552" s="229" t="s">
        <v>365</v>
      </c>
      <c r="D552" s="211" t="s">
        <v>366</v>
      </c>
      <c r="E552" s="206" t="s">
        <v>373</v>
      </c>
      <c r="F552" s="307">
        <v>7.64</v>
      </c>
      <c r="G552" s="206" t="s">
        <v>24</v>
      </c>
      <c r="H552" s="213">
        <f t="shared" si="18"/>
        <v>7.64</v>
      </c>
      <c r="I552" s="218">
        <v>250000</v>
      </c>
      <c r="J552" s="219">
        <f t="shared" si="19"/>
        <v>1250000</v>
      </c>
      <c r="K552" s="207"/>
    </row>
    <row r="553" spans="1:11" ht="18">
      <c r="A553" s="345">
        <v>135</v>
      </c>
      <c r="B553" s="206">
        <v>22</v>
      </c>
      <c r="C553" s="229" t="s">
        <v>367</v>
      </c>
      <c r="D553" s="211" t="s">
        <v>41</v>
      </c>
      <c r="E553" s="206" t="s">
        <v>373</v>
      </c>
      <c r="F553" s="307">
        <v>7.55</v>
      </c>
      <c r="G553" s="206" t="s">
        <v>24</v>
      </c>
      <c r="H553" s="213">
        <f t="shared" si="18"/>
        <v>7.55</v>
      </c>
      <c r="I553" s="218">
        <v>250000</v>
      </c>
      <c r="J553" s="219">
        <f t="shared" si="19"/>
        <v>1250000</v>
      </c>
      <c r="K553" s="207"/>
    </row>
    <row r="554" spans="1:11" ht="18">
      <c r="A554" s="345">
        <v>136</v>
      </c>
      <c r="B554" s="206">
        <v>23</v>
      </c>
      <c r="C554" s="229" t="s">
        <v>50</v>
      </c>
      <c r="D554" s="211" t="s">
        <v>99</v>
      </c>
      <c r="E554" s="206" t="s">
        <v>373</v>
      </c>
      <c r="F554" s="307">
        <v>7.5</v>
      </c>
      <c r="G554" s="206" t="s">
        <v>24</v>
      </c>
      <c r="H554" s="213">
        <f t="shared" si="18"/>
        <v>7.5</v>
      </c>
      <c r="I554" s="218">
        <v>250000</v>
      </c>
      <c r="J554" s="219">
        <f t="shared" si="19"/>
        <v>1250000</v>
      </c>
      <c r="K554" s="207"/>
    </row>
    <row r="555" spans="1:11" ht="18">
      <c r="A555" s="345">
        <v>137</v>
      </c>
      <c r="B555" s="206">
        <v>24</v>
      </c>
      <c r="C555" s="229" t="s">
        <v>368</v>
      </c>
      <c r="D555" s="211" t="s">
        <v>26</v>
      </c>
      <c r="E555" s="206" t="s">
        <v>373</v>
      </c>
      <c r="F555" s="307">
        <v>7.5</v>
      </c>
      <c r="G555" s="206" t="s">
        <v>24</v>
      </c>
      <c r="H555" s="213">
        <f t="shared" si="18"/>
        <v>7.5</v>
      </c>
      <c r="I555" s="218">
        <v>250000</v>
      </c>
      <c r="J555" s="219">
        <f t="shared" si="19"/>
        <v>1250000</v>
      </c>
      <c r="K555" s="207"/>
    </row>
    <row r="556" spans="1:11" ht="18">
      <c r="A556" s="345">
        <v>138</v>
      </c>
      <c r="B556" s="206">
        <v>25</v>
      </c>
      <c r="C556" s="229" t="s">
        <v>142</v>
      </c>
      <c r="D556" s="211" t="s">
        <v>26</v>
      </c>
      <c r="E556" s="206" t="s">
        <v>373</v>
      </c>
      <c r="F556" s="307">
        <v>7.5</v>
      </c>
      <c r="G556" s="206" t="s">
        <v>24</v>
      </c>
      <c r="H556" s="213">
        <f t="shared" si="18"/>
        <v>7.5</v>
      </c>
      <c r="I556" s="218">
        <v>250000</v>
      </c>
      <c r="J556" s="219">
        <f t="shared" si="19"/>
        <v>1250000</v>
      </c>
      <c r="K556" s="207"/>
    </row>
    <row r="557" spans="1:11" ht="18">
      <c r="A557" s="345">
        <v>139</v>
      </c>
      <c r="B557" s="206">
        <v>26</v>
      </c>
      <c r="C557" s="229" t="s">
        <v>50</v>
      </c>
      <c r="D557" s="211" t="s">
        <v>68</v>
      </c>
      <c r="E557" s="206" t="s">
        <v>373</v>
      </c>
      <c r="F557" s="307">
        <v>7.5</v>
      </c>
      <c r="G557" s="206" t="s">
        <v>24</v>
      </c>
      <c r="H557" s="213">
        <f t="shared" si="18"/>
        <v>7.5</v>
      </c>
      <c r="I557" s="218">
        <v>250000</v>
      </c>
      <c r="J557" s="219">
        <f t="shared" si="19"/>
        <v>1250000</v>
      </c>
      <c r="K557" s="207"/>
    </row>
    <row r="558" spans="1:11" ht="18">
      <c r="A558" s="345">
        <v>140</v>
      </c>
      <c r="B558" s="206">
        <v>27</v>
      </c>
      <c r="C558" s="229" t="s">
        <v>50</v>
      </c>
      <c r="D558" s="211" t="s">
        <v>49</v>
      </c>
      <c r="E558" s="206" t="s">
        <v>373</v>
      </c>
      <c r="F558" s="307">
        <v>7.5</v>
      </c>
      <c r="G558" s="206" t="s">
        <v>24</v>
      </c>
      <c r="H558" s="213">
        <f t="shared" si="18"/>
        <v>7.5</v>
      </c>
      <c r="I558" s="218">
        <v>250000</v>
      </c>
      <c r="J558" s="219">
        <f t="shared" si="19"/>
        <v>1250000</v>
      </c>
      <c r="K558" s="207"/>
    </row>
    <row r="559" spans="1:11" ht="18">
      <c r="A559" s="345">
        <v>141</v>
      </c>
      <c r="B559" s="206">
        <v>28</v>
      </c>
      <c r="C559" s="229" t="s">
        <v>369</v>
      </c>
      <c r="D559" s="211" t="s">
        <v>132</v>
      </c>
      <c r="E559" s="206" t="s">
        <v>373</v>
      </c>
      <c r="F559" s="307">
        <v>7.5</v>
      </c>
      <c r="G559" s="206" t="s">
        <v>24</v>
      </c>
      <c r="H559" s="213">
        <f t="shared" si="18"/>
        <v>7.5</v>
      </c>
      <c r="I559" s="218">
        <v>250000</v>
      </c>
      <c r="J559" s="219">
        <f t="shared" si="19"/>
        <v>1250000</v>
      </c>
      <c r="K559" s="207"/>
    </row>
    <row r="560" spans="1:11" ht="18">
      <c r="A560" s="345">
        <v>142</v>
      </c>
      <c r="B560" s="206">
        <v>29</v>
      </c>
      <c r="C560" s="229" t="s">
        <v>370</v>
      </c>
      <c r="D560" s="211" t="s">
        <v>102</v>
      </c>
      <c r="E560" s="206" t="s">
        <v>373</v>
      </c>
      <c r="F560" s="307">
        <v>7.5</v>
      </c>
      <c r="G560" s="206" t="s">
        <v>24</v>
      </c>
      <c r="H560" s="213">
        <f t="shared" si="18"/>
        <v>7.5</v>
      </c>
      <c r="I560" s="218">
        <v>250000</v>
      </c>
      <c r="J560" s="219">
        <f t="shared" si="19"/>
        <v>1250000</v>
      </c>
      <c r="K560" s="207"/>
    </row>
    <row r="561" spans="1:11" ht="18">
      <c r="A561" s="345">
        <v>143</v>
      </c>
      <c r="B561" s="206">
        <v>30</v>
      </c>
      <c r="C561" s="229" t="s">
        <v>371</v>
      </c>
      <c r="D561" s="211" t="s">
        <v>95</v>
      </c>
      <c r="E561" s="206" t="s">
        <v>373</v>
      </c>
      <c r="F561" s="307">
        <v>7.41</v>
      </c>
      <c r="G561" s="206" t="s">
        <v>24</v>
      </c>
      <c r="H561" s="213">
        <f t="shared" si="18"/>
        <v>7.41</v>
      </c>
      <c r="I561" s="218">
        <v>250000</v>
      </c>
      <c r="J561" s="219">
        <f t="shared" si="19"/>
        <v>1250000</v>
      </c>
      <c r="K561" s="207"/>
    </row>
    <row r="562" spans="1:11" ht="18">
      <c r="A562" s="345">
        <v>144</v>
      </c>
      <c r="B562" s="225">
        <v>31</v>
      </c>
      <c r="C562" s="224" t="s">
        <v>372</v>
      </c>
      <c r="D562" s="230" t="s">
        <v>98</v>
      </c>
      <c r="E562" s="225" t="s">
        <v>373</v>
      </c>
      <c r="F562" s="313">
        <v>7.41</v>
      </c>
      <c r="G562" s="225" t="s">
        <v>24</v>
      </c>
      <c r="H562" s="226">
        <f t="shared" si="18"/>
        <v>7.41</v>
      </c>
      <c r="I562" s="227">
        <v>250000</v>
      </c>
      <c r="J562" s="228">
        <f t="shared" si="19"/>
        <v>1250000</v>
      </c>
      <c r="K562" s="259"/>
    </row>
    <row r="563" spans="1:11" ht="18">
      <c r="A563" s="345">
        <v>145</v>
      </c>
      <c r="B563" s="214">
        <v>1</v>
      </c>
      <c r="C563" s="220" t="s">
        <v>208</v>
      </c>
      <c r="D563" s="210" t="s">
        <v>43</v>
      </c>
      <c r="E563" s="214" t="s">
        <v>90</v>
      </c>
      <c r="F563" s="303">
        <v>9</v>
      </c>
      <c r="G563" s="214" t="s">
        <v>24</v>
      </c>
      <c r="H563" s="221">
        <f t="shared" si="18"/>
        <v>9</v>
      </c>
      <c r="I563" s="222">
        <v>350000</v>
      </c>
      <c r="J563" s="223">
        <f t="shared" si="19"/>
        <v>1750000</v>
      </c>
      <c r="K563" s="258"/>
    </row>
    <row r="564" spans="1:11" ht="18">
      <c r="A564" s="345">
        <v>146</v>
      </c>
      <c r="B564" s="225">
        <v>2</v>
      </c>
      <c r="C564" s="224" t="s">
        <v>374</v>
      </c>
      <c r="D564" s="230" t="s">
        <v>375</v>
      </c>
      <c r="E564" s="225" t="s">
        <v>90</v>
      </c>
      <c r="F564" s="320">
        <v>8.29</v>
      </c>
      <c r="G564" s="225" t="s">
        <v>24</v>
      </c>
      <c r="H564" s="226">
        <f t="shared" si="18"/>
        <v>8.29</v>
      </c>
      <c r="I564" s="227">
        <v>300000</v>
      </c>
      <c r="J564" s="228">
        <f t="shared" si="19"/>
        <v>1500000</v>
      </c>
      <c r="K564" s="259"/>
    </row>
    <row r="565" spans="1:11" ht="18.75">
      <c r="A565" s="345">
        <v>147</v>
      </c>
      <c r="B565" s="214">
        <v>1</v>
      </c>
      <c r="C565" s="277" t="s">
        <v>216</v>
      </c>
      <c r="D565" s="348" t="s">
        <v>222</v>
      </c>
      <c r="E565" s="214" t="s">
        <v>160</v>
      </c>
      <c r="F565" s="335">
        <v>7.91</v>
      </c>
      <c r="G565" s="214" t="s">
        <v>24</v>
      </c>
      <c r="H565" s="221">
        <f t="shared" si="18"/>
        <v>7.91</v>
      </c>
      <c r="I565" s="222">
        <v>250000</v>
      </c>
      <c r="J565" s="223">
        <f t="shared" si="19"/>
        <v>1250000</v>
      </c>
      <c r="K565" s="258"/>
    </row>
    <row r="566" spans="1:11" ht="18.75">
      <c r="A566" s="345">
        <v>148</v>
      </c>
      <c r="B566" s="225">
        <v>2</v>
      </c>
      <c r="C566" s="279" t="s">
        <v>376</v>
      </c>
      <c r="D566" s="347" t="s">
        <v>377</v>
      </c>
      <c r="E566" s="225" t="s">
        <v>160</v>
      </c>
      <c r="F566" s="320">
        <v>7.39</v>
      </c>
      <c r="G566" s="225" t="s">
        <v>24</v>
      </c>
      <c r="H566" s="226">
        <f t="shared" si="18"/>
        <v>7.39</v>
      </c>
      <c r="I566" s="227">
        <v>250000</v>
      </c>
      <c r="J566" s="228">
        <f t="shared" si="19"/>
        <v>1250000</v>
      </c>
      <c r="K566" s="259"/>
    </row>
    <row r="567" spans="1:11" ht="18.75">
      <c r="A567" s="345">
        <v>149</v>
      </c>
      <c r="B567" s="214">
        <v>1</v>
      </c>
      <c r="C567" s="277" t="s">
        <v>246</v>
      </c>
      <c r="D567" s="278" t="s">
        <v>247</v>
      </c>
      <c r="E567" s="214" t="s">
        <v>380</v>
      </c>
      <c r="F567" s="271">
        <v>8.26</v>
      </c>
      <c r="G567" s="214" t="s">
        <v>24</v>
      </c>
      <c r="H567" s="221">
        <f t="shared" si="18"/>
        <v>8.26</v>
      </c>
      <c r="I567" s="222">
        <v>300000</v>
      </c>
      <c r="J567" s="223">
        <f t="shared" si="19"/>
        <v>1500000</v>
      </c>
      <c r="K567" s="258"/>
    </row>
    <row r="568" spans="1:11" ht="18.75">
      <c r="A568" s="345">
        <v>150</v>
      </c>
      <c r="B568" s="206">
        <v>2</v>
      </c>
      <c r="C568" s="275" t="s">
        <v>210</v>
      </c>
      <c r="D568" s="276" t="s">
        <v>211</v>
      </c>
      <c r="E568" s="206" t="s">
        <v>380</v>
      </c>
      <c r="F568" s="272">
        <v>7.52</v>
      </c>
      <c r="G568" s="206" t="s">
        <v>24</v>
      </c>
      <c r="H568" s="213">
        <f t="shared" si="18"/>
        <v>7.52</v>
      </c>
      <c r="I568" s="218">
        <v>250000</v>
      </c>
      <c r="J568" s="219">
        <f t="shared" si="19"/>
        <v>1250000</v>
      </c>
      <c r="K568" s="207"/>
    </row>
    <row r="569" spans="1:11" ht="18.75">
      <c r="A569" s="345">
        <v>151</v>
      </c>
      <c r="B569" s="206">
        <v>3</v>
      </c>
      <c r="C569" s="275" t="s">
        <v>378</v>
      </c>
      <c r="D569" s="276" t="s">
        <v>379</v>
      </c>
      <c r="E569" s="206" t="s">
        <v>380</v>
      </c>
      <c r="F569" s="272">
        <v>7.52</v>
      </c>
      <c r="G569" s="206" t="s">
        <v>24</v>
      </c>
      <c r="H569" s="213">
        <f t="shared" si="18"/>
        <v>7.52</v>
      </c>
      <c r="I569" s="218">
        <v>250000</v>
      </c>
      <c r="J569" s="219">
        <f t="shared" si="19"/>
        <v>1250000</v>
      </c>
      <c r="K569" s="207"/>
    </row>
    <row r="570" spans="1:11" ht="18.75">
      <c r="A570" s="345">
        <v>152</v>
      </c>
      <c r="B570" s="225">
        <v>4</v>
      </c>
      <c r="C570" s="279" t="s">
        <v>212</v>
      </c>
      <c r="D570" s="280" t="s">
        <v>213</v>
      </c>
      <c r="E570" s="225" t="s">
        <v>380</v>
      </c>
      <c r="F570" s="292">
        <v>7.48</v>
      </c>
      <c r="G570" s="225" t="s">
        <v>24</v>
      </c>
      <c r="H570" s="226">
        <f t="shared" si="18"/>
        <v>7.48</v>
      </c>
      <c r="I570" s="227">
        <v>250000</v>
      </c>
      <c r="J570" s="228">
        <f t="shared" si="19"/>
        <v>1250000</v>
      </c>
      <c r="K570" s="259"/>
    </row>
    <row r="571" spans="1:11" ht="18.75">
      <c r="A571" s="345">
        <v>153</v>
      </c>
      <c r="B571" s="300">
        <v>1</v>
      </c>
      <c r="C571" s="336" t="s">
        <v>381</v>
      </c>
      <c r="D571" s="322" t="s">
        <v>382</v>
      </c>
      <c r="E571" s="300" t="s">
        <v>383</v>
      </c>
      <c r="F571" s="349">
        <v>7.42</v>
      </c>
      <c r="G571" s="300" t="s">
        <v>24</v>
      </c>
      <c r="H571" s="317">
        <f t="shared" si="18"/>
        <v>7.42</v>
      </c>
      <c r="I571" s="318">
        <v>250000</v>
      </c>
      <c r="J571" s="319">
        <f t="shared" si="19"/>
        <v>1250000</v>
      </c>
      <c r="K571" s="350"/>
    </row>
    <row r="572" spans="1:11" ht="18.75">
      <c r="A572" s="345">
        <v>154</v>
      </c>
      <c r="B572" s="214">
        <v>1</v>
      </c>
      <c r="C572" s="277" t="s">
        <v>214</v>
      </c>
      <c r="D572" s="348" t="s">
        <v>215</v>
      </c>
      <c r="E572" s="214" t="s">
        <v>387</v>
      </c>
      <c r="F572" s="288">
        <v>8.03</v>
      </c>
      <c r="G572" s="214" t="s">
        <v>24</v>
      </c>
      <c r="H572" s="221">
        <f t="shared" si="18"/>
        <v>8.03</v>
      </c>
      <c r="I572" s="222">
        <v>300000</v>
      </c>
      <c r="J572" s="223">
        <f t="shared" si="19"/>
        <v>1500000</v>
      </c>
      <c r="K572" s="258"/>
    </row>
    <row r="573" spans="1:11" ht="18.75">
      <c r="A573" s="345">
        <v>155</v>
      </c>
      <c r="B573" s="206">
        <v>2</v>
      </c>
      <c r="C573" s="275" t="s">
        <v>384</v>
      </c>
      <c r="D573" s="346" t="s">
        <v>385</v>
      </c>
      <c r="E573" s="206" t="s">
        <v>387</v>
      </c>
      <c r="F573" s="289">
        <v>7.65</v>
      </c>
      <c r="G573" s="206" t="s">
        <v>24</v>
      </c>
      <c r="H573" s="213">
        <f t="shared" si="18"/>
        <v>7.65</v>
      </c>
      <c r="I573" s="218">
        <v>250000</v>
      </c>
      <c r="J573" s="219">
        <f t="shared" si="19"/>
        <v>1250000</v>
      </c>
      <c r="K573" s="207"/>
    </row>
    <row r="574" spans="1:11" ht="18.75">
      <c r="A574" s="345">
        <v>156</v>
      </c>
      <c r="B574" s="225">
        <v>3</v>
      </c>
      <c r="C574" s="279" t="s">
        <v>376</v>
      </c>
      <c r="D574" s="347" t="s">
        <v>386</v>
      </c>
      <c r="E574" s="225" t="s">
        <v>387</v>
      </c>
      <c r="F574" s="290">
        <v>7.65</v>
      </c>
      <c r="G574" s="225" t="s">
        <v>24</v>
      </c>
      <c r="H574" s="226">
        <f t="shared" si="18"/>
        <v>7.65</v>
      </c>
      <c r="I574" s="227">
        <v>250000</v>
      </c>
      <c r="J574" s="228">
        <f t="shared" si="19"/>
        <v>1250000</v>
      </c>
      <c r="K574" s="259"/>
    </row>
    <row r="575" spans="1:11" ht="18.75">
      <c r="A575" s="345">
        <v>157</v>
      </c>
      <c r="B575" s="214">
        <v>1</v>
      </c>
      <c r="C575" s="277" t="s">
        <v>388</v>
      </c>
      <c r="D575" s="348" t="s">
        <v>389</v>
      </c>
      <c r="E575" s="300" t="s">
        <v>390</v>
      </c>
      <c r="F575" s="353">
        <v>7.37</v>
      </c>
      <c r="G575" s="300" t="s">
        <v>24</v>
      </c>
      <c r="H575" s="317">
        <f t="shared" si="18"/>
        <v>7.37</v>
      </c>
      <c r="I575" s="318">
        <v>250000</v>
      </c>
      <c r="J575" s="319">
        <f t="shared" si="19"/>
        <v>1250000</v>
      </c>
      <c r="K575" s="258"/>
    </row>
    <row r="576" spans="1:11" ht="18">
      <c r="A576" s="345">
        <v>158</v>
      </c>
      <c r="B576" s="356">
        <v>1</v>
      </c>
      <c r="C576" s="202" t="s">
        <v>329</v>
      </c>
      <c r="D576" s="203" t="s">
        <v>84</v>
      </c>
      <c r="E576" s="356" t="s">
        <v>398</v>
      </c>
      <c r="F576" s="357">
        <v>7.57</v>
      </c>
      <c r="G576" s="356" t="s">
        <v>24</v>
      </c>
      <c r="H576" s="358">
        <f t="shared" si="18"/>
        <v>7.57</v>
      </c>
      <c r="I576" s="318">
        <v>250000</v>
      </c>
      <c r="J576" s="319">
        <f t="shared" si="19"/>
        <v>1250000</v>
      </c>
      <c r="K576" s="359"/>
    </row>
    <row r="577" spans="1:11" ht="18">
      <c r="A577" s="345">
        <v>159</v>
      </c>
      <c r="B577" s="300">
        <v>1</v>
      </c>
      <c r="C577" s="351" t="s">
        <v>391</v>
      </c>
      <c r="D577" s="352" t="s">
        <v>82</v>
      </c>
      <c r="E577" s="300" t="s">
        <v>392</v>
      </c>
      <c r="F577" s="353">
        <v>7.85</v>
      </c>
      <c r="G577" s="300" t="s">
        <v>24</v>
      </c>
      <c r="H577" s="317">
        <f t="shared" si="18"/>
        <v>7.85</v>
      </c>
      <c r="I577" s="318">
        <v>250000</v>
      </c>
      <c r="J577" s="319">
        <f t="shared" si="19"/>
        <v>1250000</v>
      </c>
      <c r="K577" s="350"/>
    </row>
    <row r="578" spans="1:11" ht="18">
      <c r="A578" s="360">
        <v>160</v>
      </c>
      <c r="B578" s="214">
        <v>1</v>
      </c>
      <c r="C578" s="220" t="s">
        <v>34</v>
      </c>
      <c r="D578" s="210" t="s">
        <v>188</v>
      </c>
      <c r="E578" s="214" t="s">
        <v>393</v>
      </c>
      <c r="F578" s="273">
        <v>7.36</v>
      </c>
      <c r="G578" s="214" t="s">
        <v>24</v>
      </c>
      <c r="H578" s="221">
        <f t="shared" si="18"/>
        <v>7.36</v>
      </c>
      <c r="I578" s="222">
        <v>250000</v>
      </c>
      <c r="J578" s="223">
        <f t="shared" si="19"/>
        <v>1250000</v>
      </c>
      <c r="K578" s="258"/>
    </row>
    <row r="579" spans="1:11" ht="18.75">
      <c r="A579" s="266"/>
      <c r="B579" s="262"/>
      <c r="C579" s="260" t="s">
        <v>125</v>
      </c>
      <c r="D579" s="261"/>
      <c r="E579" s="237"/>
      <c r="F579" s="237"/>
      <c r="G579" s="262"/>
      <c r="H579" s="262"/>
      <c r="I579" s="263"/>
      <c r="J579" s="268">
        <f>SUM(J419:J578)</f>
        <v>223450000</v>
      </c>
      <c r="K579" s="264"/>
    </row>
    <row r="580" spans="1:11" ht="15">
      <c r="A580" s="75"/>
      <c r="B580" s="75"/>
      <c r="C580" s="75"/>
      <c r="D580" s="75"/>
      <c r="E580" s="391"/>
      <c r="F580" s="75"/>
      <c r="G580" s="75"/>
      <c r="H580" s="75"/>
      <c r="I580" s="75"/>
      <c r="J580" s="76"/>
      <c r="K580" s="75"/>
    </row>
    <row r="581" spans="3:11" ht="17.25">
      <c r="C581" s="78" t="s">
        <v>52</v>
      </c>
      <c r="D581" s="78"/>
      <c r="E581" s="390"/>
      <c r="F581" s="78"/>
      <c r="G581" s="78" t="s">
        <v>227</v>
      </c>
      <c r="H581" s="79"/>
      <c r="I581" s="78"/>
      <c r="J581" s="80" t="s">
        <v>150</v>
      </c>
      <c r="K581" s="77"/>
    </row>
    <row r="582" spans="3:11" ht="15.75">
      <c r="C582" s="81"/>
      <c r="D582" s="81"/>
      <c r="E582" s="392"/>
      <c r="F582" s="81"/>
      <c r="G582" s="81"/>
      <c r="H582" s="82"/>
      <c r="I582" s="83"/>
      <c r="J582" s="83"/>
      <c r="K582" s="321"/>
    </row>
    <row r="583" spans="3:11" ht="15.75">
      <c r="C583" s="81"/>
      <c r="D583" s="81"/>
      <c r="E583" s="392"/>
      <c r="F583" s="81"/>
      <c r="G583" s="81"/>
      <c r="H583" s="82"/>
      <c r="I583" s="83"/>
      <c r="J583" s="83"/>
      <c r="K583" s="77"/>
    </row>
    <row r="584" spans="3:11" ht="15.75">
      <c r="C584" s="81"/>
      <c r="D584" s="81"/>
      <c r="E584" s="392"/>
      <c r="F584" s="81"/>
      <c r="G584" s="81"/>
      <c r="H584" s="82"/>
      <c r="I584" s="83"/>
      <c r="J584" s="83"/>
      <c r="K584" s="77"/>
    </row>
    <row r="585" spans="3:10" ht="18">
      <c r="C585" s="84"/>
      <c r="D585" s="84"/>
      <c r="E585" s="392"/>
      <c r="F585" s="84"/>
      <c r="G585" s="85" t="s">
        <v>228</v>
      </c>
      <c r="H585" s="86"/>
      <c r="I585" s="85"/>
      <c r="J585" s="87" t="s">
        <v>149</v>
      </c>
    </row>
    <row r="586" spans="3:10" ht="18">
      <c r="C586" s="84"/>
      <c r="D586" s="84"/>
      <c r="E586" s="392"/>
      <c r="F586" s="84"/>
      <c r="G586" s="85"/>
      <c r="H586" s="86"/>
      <c r="I586" s="85"/>
      <c r="J586" s="87"/>
    </row>
    <row r="587" spans="3:10" ht="18">
      <c r="C587" s="84"/>
      <c r="D587" s="84"/>
      <c r="E587" s="392"/>
      <c r="F587" s="84"/>
      <c r="G587" s="85"/>
      <c r="H587" s="86"/>
      <c r="I587" s="85"/>
      <c r="J587" s="87"/>
    </row>
    <row r="588" spans="3:10" ht="18">
      <c r="C588" s="84"/>
      <c r="D588" s="84"/>
      <c r="E588" s="392"/>
      <c r="F588" s="84"/>
      <c r="G588" s="85"/>
      <c r="H588" s="86"/>
      <c r="I588" s="85"/>
      <c r="J588" s="87"/>
    </row>
    <row r="589" spans="3:10" ht="18">
      <c r="C589" s="84"/>
      <c r="D589" s="84"/>
      <c r="E589" s="392"/>
      <c r="F589" s="84"/>
      <c r="G589" s="85"/>
      <c r="H589" s="86"/>
      <c r="I589" s="85"/>
      <c r="J589" s="87"/>
    </row>
    <row r="590" spans="3:10" ht="18">
      <c r="C590" s="84"/>
      <c r="D590" s="84"/>
      <c r="E590" s="392"/>
      <c r="F590" s="84"/>
      <c r="G590" s="85"/>
      <c r="H590" s="86"/>
      <c r="I590" s="85"/>
      <c r="J590" s="87"/>
    </row>
    <row r="591" spans="3:10" ht="18">
      <c r="C591" s="84"/>
      <c r="D591" s="84"/>
      <c r="E591" s="392"/>
      <c r="F591" s="84"/>
      <c r="G591" s="85"/>
      <c r="H591" s="86"/>
      <c r="I591" s="85"/>
      <c r="J591" s="87"/>
    </row>
    <row r="592" spans="3:10" ht="18">
      <c r="C592" s="84"/>
      <c r="D592" s="84"/>
      <c r="E592" s="392"/>
      <c r="F592" s="84"/>
      <c r="G592" s="85"/>
      <c r="H592" s="86"/>
      <c r="I592" s="85"/>
      <c r="J592" s="87"/>
    </row>
    <row r="593" spans="3:10" ht="18">
      <c r="C593" s="84"/>
      <c r="D593" s="84"/>
      <c r="E593" s="392"/>
      <c r="F593" s="84"/>
      <c r="G593" s="85"/>
      <c r="H593" s="86"/>
      <c r="I593" s="85"/>
      <c r="J593" s="87"/>
    </row>
    <row r="594" spans="3:10" ht="18">
      <c r="C594" s="84"/>
      <c r="D594" s="84"/>
      <c r="E594" s="392"/>
      <c r="F594" s="84"/>
      <c r="G594" s="85"/>
      <c r="H594" s="86"/>
      <c r="I594" s="85"/>
      <c r="J594" s="87"/>
    </row>
    <row r="595" spans="3:10" ht="18">
      <c r="C595" s="84"/>
      <c r="D595" s="84"/>
      <c r="E595" s="392"/>
      <c r="F595" s="84"/>
      <c r="G595" s="85"/>
      <c r="H595" s="86"/>
      <c r="I595" s="85"/>
      <c r="J595" s="87"/>
    </row>
    <row r="596" spans="3:10" ht="18">
      <c r="C596" s="84"/>
      <c r="D596" s="84"/>
      <c r="E596" s="392"/>
      <c r="F596" s="84"/>
      <c r="G596" s="85"/>
      <c r="H596" s="86"/>
      <c r="I596" s="85"/>
      <c r="J596" s="87"/>
    </row>
    <row r="597" spans="3:10" ht="18">
      <c r="C597" s="84"/>
      <c r="D597" s="84"/>
      <c r="E597" s="392"/>
      <c r="F597" s="84"/>
      <c r="G597" s="85"/>
      <c r="H597" s="86"/>
      <c r="I597" s="85"/>
      <c r="J597" s="87"/>
    </row>
    <row r="598" spans="3:10" ht="18">
      <c r="C598" s="84"/>
      <c r="D598" s="84"/>
      <c r="E598" s="392"/>
      <c r="F598" s="84"/>
      <c r="G598" s="85"/>
      <c r="H598" s="86"/>
      <c r="I598" s="85"/>
      <c r="J598" s="87"/>
    </row>
    <row r="599" spans="3:10" ht="18">
      <c r="C599" s="84"/>
      <c r="D599" s="84"/>
      <c r="E599" s="392"/>
      <c r="F599" s="84"/>
      <c r="G599" s="85"/>
      <c r="H599" s="86"/>
      <c r="I599" s="85"/>
      <c r="J599" s="87"/>
    </row>
    <row r="600" spans="3:10" ht="18">
      <c r="C600" s="84"/>
      <c r="D600" s="84"/>
      <c r="E600" s="392"/>
      <c r="F600" s="84"/>
      <c r="G600" s="85"/>
      <c r="H600" s="86"/>
      <c r="I600" s="85"/>
      <c r="J600" s="87"/>
    </row>
    <row r="601" spans="3:10" ht="18">
      <c r="C601" s="84"/>
      <c r="D601" s="84"/>
      <c r="E601" s="392"/>
      <c r="F601" s="84"/>
      <c r="G601" s="85"/>
      <c r="H601" s="86"/>
      <c r="I601" s="85"/>
      <c r="J601" s="87"/>
    </row>
    <row r="602" spans="3:10" ht="18">
      <c r="C602" s="84"/>
      <c r="D602" s="84"/>
      <c r="E602" s="392"/>
      <c r="F602" s="84"/>
      <c r="G602" s="85"/>
      <c r="H602" s="86"/>
      <c r="I602" s="85"/>
      <c r="J602" s="87"/>
    </row>
    <row r="603" spans="3:10" ht="18">
      <c r="C603" s="84"/>
      <c r="D603" s="84"/>
      <c r="E603" s="392"/>
      <c r="F603" s="84"/>
      <c r="G603" s="85"/>
      <c r="H603" s="86"/>
      <c r="I603" s="85"/>
      <c r="J603" s="87"/>
    </row>
    <row r="604" spans="3:10" ht="18">
      <c r="C604" s="84"/>
      <c r="D604" s="84"/>
      <c r="E604" s="392"/>
      <c r="F604" s="84"/>
      <c r="G604" s="85"/>
      <c r="H604" s="86"/>
      <c r="I604" s="85"/>
      <c r="J604" s="87"/>
    </row>
    <row r="605" spans="3:10" ht="18">
      <c r="C605" s="84"/>
      <c r="D605" s="84"/>
      <c r="E605" s="392"/>
      <c r="F605" s="84"/>
      <c r="G605" s="85"/>
      <c r="H605" s="86"/>
      <c r="I605" s="85"/>
      <c r="J605" s="87"/>
    </row>
    <row r="606" spans="3:10" ht="18">
      <c r="C606" s="84"/>
      <c r="D606" s="84"/>
      <c r="E606" s="392"/>
      <c r="F606" s="84"/>
      <c r="G606" s="85"/>
      <c r="H606" s="86"/>
      <c r="I606" s="85"/>
      <c r="J606" s="87"/>
    </row>
    <row r="607" spans="3:10" ht="18">
      <c r="C607" s="84"/>
      <c r="D607" s="84"/>
      <c r="E607" s="392"/>
      <c r="F607" s="84"/>
      <c r="G607" s="85"/>
      <c r="H607" s="86"/>
      <c r="I607" s="85"/>
      <c r="J607" s="87"/>
    </row>
    <row r="608" spans="3:10" ht="18">
      <c r="C608" s="84"/>
      <c r="D608" s="84"/>
      <c r="E608" s="392"/>
      <c r="F608" s="84"/>
      <c r="G608" s="85"/>
      <c r="H608" s="86"/>
      <c r="I608" s="85"/>
      <c r="J608" s="87"/>
    </row>
    <row r="609" spans="3:10" ht="18">
      <c r="C609" s="84"/>
      <c r="D609" s="84"/>
      <c r="E609" s="392"/>
      <c r="F609" s="84"/>
      <c r="G609" s="85"/>
      <c r="H609" s="86"/>
      <c r="I609" s="85"/>
      <c r="J609" s="87"/>
    </row>
    <row r="610" spans="3:10" ht="18">
      <c r="C610" s="84"/>
      <c r="D610" s="84"/>
      <c r="E610" s="392"/>
      <c r="F610" s="84"/>
      <c r="G610" s="85"/>
      <c r="H610" s="86"/>
      <c r="I610" s="85"/>
      <c r="J610" s="87"/>
    </row>
    <row r="611" spans="3:10" ht="18">
      <c r="C611" s="84"/>
      <c r="D611" s="84"/>
      <c r="E611" s="392"/>
      <c r="F611" s="84"/>
      <c r="G611" s="85"/>
      <c r="H611" s="86"/>
      <c r="I611" s="85"/>
      <c r="J611" s="87"/>
    </row>
    <row r="612" spans="3:10" ht="18">
      <c r="C612" s="84"/>
      <c r="D612" s="84"/>
      <c r="E612" s="392"/>
      <c r="F612" s="84"/>
      <c r="G612" s="85"/>
      <c r="H612" s="86"/>
      <c r="I612" s="85"/>
      <c r="J612" s="87"/>
    </row>
    <row r="613" spans="3:10" ht="18">
      <c r="C613" s="84"/>
      <c r="D613" s="84"/>
      <c r="E613" s="392"/>
      <c r="F613" s="84"/>
      <c r="G613" s="85"/>
      <c r="H613" s="86"/>
      <c r="I613" s="85"/>
      <c r="J613" s="87"/>
    </row>
    <row r="614" spans="3:10" ht="18">
      <c r="C614" s="84"/>
      <c r="D614" s="84"/>
      <c r="E614" s="392"/>
      <c r="F614" s="84"/>
      <c r="G614" s="85"/>
      <c r="H614" s="86"/>
      <c r="I614" s="85"/>
      <c r="J614" s="87"/>
    </row>
    <row r="615" spans="3:10" ht="18">
      <c r="C615" s="84"/>
      <c r="D615" s="84"/>
      <c r="E615" s="392"/>
      <c r="F615" s="84"/>
      <c r="G615" s="85"/>
      <c r="H615" s="86"/>
      <c r="I615" s="85"/>
      <c r="J615" s="87"/>
    </row>
    <row r="616" spans="3:10" ht="18">
      <c r="C616" s="84"/>
      <c r="D616" s="84"/>
      <c r="E616" s="392"/>
      <c r="F616" s="84"/>
      <c r="G616" s="85"/>
      <c r="H616" s="86"/>
      <c r="I616" s="85"/>
      <c r="J616" s="87"/>
    </row>
    <row r="617" spans="3:10" ht="18">
      <c r="C617" s="84"/>
      <c r="D617" s="84"/>
      <c r="E617" s="392"/>
      <c r="F617" s="84"/>
      <c r="G617" s="85"/>
      <c r="H617" s="86"/>
      <c r="I617" s="85"/>
      <c r="J617" s="87"/>
    </row>
    <row r="618" spans="3:10" ht="18">
      <c r="C618" s="84"/>
      <c r="D618" s="84"/>
      <c r="E618" s="392"/>
      <c r="F618" s="84"/>
      <c r="G618" s="85"/>
      <c r="H618" s="86"/>
      <c r="I618" s="85"/>
      <c r="J618" s="87"/>
    </row>
    <row r="619" spans="3:10" ht="18">
      <c r="C619" s="84"/>
      <c r="D619" s="84"/>
      <c r="E619" s="392"/>
      <c r="F619" s="84"/>
      <c r="G619" s="85"/>
      <c r="H619" s="86"/>
      <c r="I619" s="85"/>
      <c r="J619" s="87"/>
    </row>
    <row r="620" spans="3:10" ht="18">
      <c r="C620" s="84"/>
      <c r="D620" s="84"/>
      <c r="E620" s="392"/>
      <c r="F620" s="84"/>
      <c r="G620" s="85"/>
      <c r="H620" s="86"/>
      <c r="I620" s="85"/>
      <c r="J620" s="87"/>
    </row>
    <row r="621" spans="3:10" ht="18">
      <c r="C621" s="84"/>
      <c r="D621" s="84"/>
      <c r="E621" s="392"/>
      <c r="F621" s="84"/>
      <c r="G621" s="85"/>
      <c r="H621" s="86"/>
      <c r="I621" s="85"/>
      <c r="J621" s="87"/>
    </row>
    <row r="622" spans="3:10" ht="18">
      <c r="C622" s="84"/>
      <c r="D622" s="84"/>
      <c r="E622" s="392"/>
      <c r="F622" s="84"/>
      <c r="G622" s="85"/>
      <c r="H622" s="86"/>
      <c r="I622" s="85"/>
      <c r="J622" s="87"/>
    </row>
    <row r="623" spans="3:10" ht="18">
      <c r="C623" s="84"/>
      <c r="D623" s="84"/>
      <c r="E623" s="392"/>
      <c r="F623" s="84"/>
      <c r="G623" s="85"/>
      <c r="H623" s="86"/>
      <c r="I623" s="85"/>
      <c r="J623" s="87"/>
    </row>
    <row r="624" spans="3:10" ht="18">
      <c r="C624" s="84"/>
      <c r="D624" s="84"/>
      <c r="E624" s="392"/>
      <c r="F624" s="84"/>
      <c r="G624" s="85"/>
      <c r="H624" s="86"/>
      <c r="I624" s="85"/>
      <c r="J624" s="87"/>
    </row>
    <row r="625" spans="3:10" ht="18">
      <c r="C625" s="84"/>
      <c r="D625" s="84"/>
      <c r="E625" s="392"/>
      <c r="F625" s="84"/>
      <c r="G625" s="85"/>
      <c r="H625" s="86"/>
      <c r="I625" s="85"/>
      <c r="J625" s="87"/>
    </row>
    <row r="626" spans="3:10" ht="18">
      <c r="C626" s="84"/>
      <c r="D626" s="84"/>
      <c r="E626" s="392"/>
      <c r="F626" s="84"/>
      <c r="G626" s="85"/>
      <c r="H626" s="86"/>
      <c r="I626" s="85"/>
      <c r="J626" s="87"/>
    </row>
    <row r="627" spans="3:10" ht="18">
      <c r="C627" s="84"/>
      <c r="D627" s="84"/>
      <c r="E627" s="392"/>
      <c r="F627" s="84"/>
      <c r="G627" s="85"/>
      <c r="H627" s="86"/>
      <c r="I627" s="85"/>
      <c r="J627" s="87"/>
    </row>
    <row r="628" spans="3:10" ht="18">
      <c r="C628" s="84"/>
      <c r="D628" s="84"/>
      <c r="E628" s="392"/>
      <c r="F628" s="84"/>
      <c r="G628" s="85"/>
      <c r="H628" s="86"/>
      <c r="I628" s="85"/>
      <c r="J628" s="87"/>
    </row>
    <row r="629" spans="3:10" ht="18">
      <c r="C629" s="84"/>
      <c r="D629" s="84"/>
      <c r="E629" s="392"/>
      <c r="F629" s="84"/>
      <c r="G629" s="85"/>
      <c r="H629" s="86"/>
      <c r="I629" s="85"/>
      <c r="J629" s="87"/>
    </row>
    <row r="630" spans="3:10" ht="18">
      <c r="C630" s="84"/>
      <c r="D630" s="84"/>
      <c r="E630" s="392"/>
      <c r="F630" s="84"/>
      <c r="G630" s="85"/>
      <c r="H630" s="86"/>
      <c r="I630" s="85"/>
      <c r="J630" s="87"/>
    </row>
    <row r="631" spans="3:10" ht="18">
      <c r="C631" s="84"/>
      <c r="D631" s="84"/>
      <c r="E631" s="392"/>
      <c r="F631" s="84"/>
      <c r="G631" s="85"/>
      <c r="H631" s="86"/>
      <c r="I631" s="85"/>
      <c r="J631" s="87"/>
    </row>
    <row r="632" spans="3:11" ht="18">
      <c r="C632" s="84"/>
      <c r="D632" s="84"/>
      <c r="E632" s="392"/>
      <c r="F632" s="84"/>
      <c r="G632" s="85"/>
      <c r="H632" s="86"/>
      <c r="I632" s="85"/>
      <c r="J632" s="87"/>
      <c r="K632" s="354">
        <f>J579-12500000</f>
        <v>210950000</v>
      </c>
    </row>
    <row r="633" spans="3:10" ht="18">
      <c r="C633" s="84"/>
      <c r="D633" s="84"/>
      <c r="E633" s="392"/>
      <c r="F633" s="84"/>
      <c r="G633" s="85"/>
      <c r="H633" s="86"/>
      <c r="I633" s="85"/>
      <c r="J633" s="87"/>
    </row>
    <row r="634" spans="1:11" ht="17.25">
      <c r="A634" s="433" t="s">
        <v>151</v>
      </c>
      <c r="B634" s="433"/>
      <c r="C634" s="433"/>
      <c r="D634" s="433"/>
      <c r="E634" s="433"/>
      <c r="F634" s="433"/>
      <c r="G634" s="433"/>
      <c r="H634" s="433"/>
      <c r="I634" s="433"/>
      <c r="J634" s="433"/>
      <c r="K634" s="433"/>
    </row>
    <row r="635" spans="1:11" ht="17.25" customHeight="1">
      <c r="A635" s="413" t="s">
        <v>229</v>
      </c>
      <c r="B635" s="413"/>
      <c r="C635" s="413"/>
      <c r="D635" s="413"/>
      <c r="E635" s="413"/>
      <c r="F635" s="413"/>
      <c r="G635" s="413"/>
      <c r="H635" s="413"/>
      <c r="I635" s="413"/>
      <c r="J635" s="413"/>
      <c r="K635" s="413"/>
    </row>
    <row r="636" spans="1:11" ht="15.75">
      <c r="A636" s="1"/>
      <c r="B636" s="265"/>
      <c r="C636" s="3"/>
      <c r="D636" s="3"/>
      <c r="E636" s="4"/>
      <c r="F636" s="3"/>
      <c r="G636" s="5"/>
      <c r="H636" s="5"/>
      <c r="I636" s="6"/>
      <c r="J636" s="7"/>
      <c r="K636" s="3"/>
    </row>
    <row r="637" spans="1:11" ht="18.75">
      <c r="A637" s="231" t="s">
        <v>3</v>
      </c>
      <c r="B637" s="232" t="s">
        <v>4</v>
      </c>
      <c r="C637" s="233"/>
      <c r="D637" s="234"/>
      <c r="E637" s="235"/>
      <c r="F637" s="236" t="s">
        <v>5</v>
      </c>
      <c r="G637" s="237"/>
      <c r="H637" s="237"/>
      <c r="I637" s="238" t="s">
        <v>6</v>
      </c>
      <c r="J637" s="239" t="s">
        <v>7</v>
      </c>
      <c r="K637" s="240" t="s">
        <v>8</v>
      </c>
    </row>
    <row r="638" spans="1:11" ht="18.75">
      <c r="A638" s="241" t="s">
        <v>9</v>
      </c>
      <c r="B638" s="242" t="s">
        <v>9</v>
      </c>
      <c r="C638" s="243" t="s">
        <v>10</v>
      </c>
      <c r="D638" s="242"/>
      <c r="E638" s="244" t="s">
        <v>11</v>
      </c>
      <c r="F638" s="244" t="s">
        <v>12</v>
      </c>
      <c r="G638" s="245" t="s">
        <v>13</v>
      </c>
      <c r="H638" s="245" t="s">
        <v>7</v>
      </c>
      <c r="I638" s="246" t="s">
        <v>14</v>
      </c>
      <c r="J638" s="247" t="s">
        <v>15</v>
      </c>
      <c r="K638" s="245" t="s">
        <v>16</v>
      </c>
    </row>
    <row r="639" spans="1:11" ht="18.75">
      <c r="A639" s="248"/>
      <c r="B639" s="249" t="s">
        <v>17</v>
      </c>
      <c r="C639" s="250"/>
      <c r="D639" s="251"/>
      <c r="E639" s="252"/>
      <c r="F639" s="252" t="s">
        <v>18</v>
      </c>
      <c r="G639" s="253" t="s">
        <v>19</v>
      </c>
      <c r="H639" s="253"/>
      <c r="I639" s="254"/>
      <c r="J639" s="254" t="s">
        <v>20</v>
      </c>
      <c r="K639" s="255"/>
    </row>
    <row r="640" spans="1:11" ht="19.5" customHeight="1">
      <c r="A640" s="256">
        <v>1</v>
      </c>
      <c r="B640" s="204">
        <v>1</v>
      </c>
      <c r="C640" s="202" t="s">
        <v>21</v>
      </c>
      <c r="D640" s="203" t="s">
        <v>39</v>
      </c>
      <c r="E640" s="204" t="s">
        <v>152</v>
      </c>
      <c r="F640" s="271">
        <v>8.9</v>
      </c>
      <c r="G640" s="204" t="s">
        <v>32</v>
      </c>
      <c r="H640" s="212">
        <f aca="true" t="shared" si="20" ref="H640:H671">F640</f>
        <v>8.9</v>
      </c>
      <c r="I640" s="216">
        <v>250000</v>
      </c>
      <c r="J640" s="217">
        <f aca="true" t="shared" si="21" ref="J640:J671">I640*5</f>
        <v>1250000</v>
      </c>
      <c r="K640" s="205"/>
    </row>
    <row r="641" spans="1:11" ht="19.5" customHeight="1">
      <c r="A641" s="257">
        <v>2</v>
      </c>
      <c r="B641" s="206">
        <v>2</v>
      </c>
      <c r="C641" s="269" t="s">
        <v>73</v>
      </c>
      <c r="D641" s="270" t="s">
        <v>74</v>
      </c>
      <c r="E641" s="206" t="s">
        <v>152</v>
      </c>
      <c r="F641" s="272">
        <v>8.24</v>
      </c>
      <c r="G641" s="206" t="s">
        <v>24</v>
      </c>
      <c r="H641" s="213">
        <f t="shared" si="20"/>
        <v>8.24</v>
      </c>
      <c r="I641" s="218">
        <v>250000</v>
      </c>
      <c r="J641" s="219">
        <f t="shared" si="21"/>
        <v>1250000</v>
      </c>
      <c r="K641" s="207"/>
    </row>
    <row r="642" spans="1:13" ht="19.5" customHeight="1">
      <c r="A642" s="257">
        <v>3</v>
      </c>
      <c r="B642" s="206">
        <v>3</v>
      </c>
      <c r="C642" s="229" t="s">
        <v>50</v>
      </c>
      <c r="D642" s="211" t="s">
        <v>172</v>
      </c>
      <c r="E642" s="206" t="s">
        <v>152</v>
      </c>
      <c r="F642" s="272">
        <v>8.14</v>
      </c>
      <c r="G642" s="206" t="s">
        <v>24</v>
      </c>
      <c r="H642" s="213">
        <f t="shared" si="20"/>
        <v>8.14</v>
      </c>
      <c r="I642" s="218">
        <v>250000</v>
      </c>
      <c r="J642" s="219">
        <f t="shared" si="21"/>
        <v>1250000</v>
      </c>
      <c r="K642" s="207"/>
      <c r="L642">
        <f>107*250000</f>
        <v>26750000</v>
      </c>
      <c r="M642">
        <f>300*18</f>
        <v>5400</v>
      </c>
    </row>
    <row r="643" spans="1:12" ht="19.5" customHeight="1">
      <c r="A643" s="257">
        <v>4</v>
      </c>
      <c r="B643" s="206">
        <v>4</v>
      </c>
      <c r="C643" s="229" t="s">
        <v>40</v>
      </c>
      <c r="D643" s="211" t="s">
        <v>19</v>
      </c>
      <c r="E643" s="206" t="s">
        <v>152</v>
      </c>
      <c r="F643" s="272">
        <v>8.17</v>
      </c>
      <c r="G643" s="206" t="s">
        <v>24</v>
      </c>
      <c r="H643" s="213">
        <f t="shared" si="20"/>
        <v>8.17</v>
      </c>
      <c r="I643" s="218">
        <v>250000</v>
      </c>
      <c r="J643" s="219">
        <f t="shared" si="21"/>
        <v>1250000</v>
      </c>
      <c r="K643" s="207"/>
      <c r="L643">
        <f>89*250000*6</f>
        <v>133500000</v>
      </c>
    </row>
    <row r="644" spans="1:12" ht="19.5" customHeight="1">
      <c r="A644" s="257">
        <v>5</v>
      </c>
      <c r="B644" s="206">
        <v>5</v>
      </c>
      <c r="C644" s="229" t="s">
        <v>141</v>
      </c>
      <c r="D644" s="211" t="s">
        <v>171</v>
      </c>
      <c r="E644" s="206" t="s">
        <v>152</v>
      </c>
      <c r="F644" s="272">
        <v>8.1</v>
      </c>
      <c r="G644" s="206" t="s">
        <v>24</v>
      </c>
      <c r="H644" s="213">
        <f t="shared" si="20"/>
        <v>8.1</v>
      </c>
      <c r="I644" s="218">
        <v>250000</v>
      </c>
      <c r="J644" s="219">
        <f t="shared" si="21"/>
        <v>1250000</v>
      </c>
      <c r="K644" s="207"/>
      <c r="L644">
        <f>250*6</f>
        <v>1500</v>
      </c>
    </row>
    <row r="645" spans="1:12" ht="19.5" customHeight="1">
      <c r="A645" s="257">
        <v>6</v>
      </c>
      <c r="B645" s="206">
        <v>6</v>
      </c>
      <c r="C645" s="229" t="s">
        <v>34</v>
      </c>
      <c r="D645" s="211" t="s">
        <v>170</v>
      </c>
      <c r="E645" s="206" t="s">
        <v>152</v>
      </c>
      <c r="F645" s="272">
        <v>8.1</v>
      </c>
      <c r="G645" s="206" t="s">
        <v>24</v>
      </c>
      <c r="H645" s="213">
        <f t="shared" si="20"/>
        <v>8.1</v>
      </c>
      <c r="I645" s="218">
        <v>250000</v>
      </c>
      <c r="J645" s="219">
        <f t="shared" si="21"/>
        <v>1250000</v>
      </c>
      <c r="K645" s="207"/>
      <c r="L645">
        <f>L644*64</f>
        <v>96000</v>
      </c>
    </row>
    <row r="646" spans="1:12" ht="19.5" customHeight="1">
      <c r="A646" s="257">
        <v>7</v>
      </c>
      <c r="B646" s="206">
        <v>7</v>
      </c>
      <c r="C646" s="229" t="s">
        <v>169</v>
      </c>
      <c r="D646" s="211" t="s">
        <v>41</v>
      </c>
      <c r="E646" s="206" t="s">
        <v>152</v>
      </c>
      <c r="F646" s="272">
        <v>8.1</v>
      </c>
      <c r="G646" s="206" t="s">
        <v>24</v>
      </c>
      <c r="H646" s="213">
        <f t="shared" si="20"/>
        <v>8.1</v>
      </c>
      <c r="I646" s="218">
        <v>250000</v>
      </c>
      <c r="J646" s="219">
        <f t="shared" si="21"/>
        <v>1250000</v>
      </c>
      <c r="K646" s="207"/>
      <c r="L646">
        <f>M642+L645</f>
        <v>101400</v>
      </c>
    </row>
    <row r="647" spans="1:12" ht="19.5" customHeight="1">
      <c r="A647" s="257">
        <v>8</v>
      </c>
      <c r="B647" s="206">
        <v>8</v>
      </c>
      <c r="C647" s="229" t="s">
        <v>72</v>
      </c>
      <c r="D647" s="211" t="s">
        <v>39</v>
      </c>
      <c r="E647" s="206" t="s">
        <v>152</v>
      </c>
      <c r="F647" s="272">
        <v>8</v>
      </c>
      <c r="G647" s="206" t="s">
        <v>24</v>
      </c>
      <c r="H647" s="213">
        <f t="shared" si="20"/>
        <v>8</v>
      </c>
      <c r="I647" s="218">
        <v>250000</v>
      </c>
      <c r="J647" s="219">
        <f t="shared" si="21"/>
        <v>1250000</v>
      </c>
      <c r="K647" s="207"/>
      <c r="L647">
        <f>9*250*5</f>
        <v>11250</v>
      </c>
    </row>
    <row r="648" spans="1:12" ht="19.5" customHeight="1">
      <c r="A648" s="257">
        <v>9</v>
      </c>
      <c r="B648" s="206">
        <v>9</v>
      </c>
      <c r="C648" s="269" t="s">
        <v>109</v>
      </c>
      <c r="D648" s="270" t="s">
        <v>132</v>
      </c>
      <c r="E648" s="206" t="s">
        <v>152</v>
      </c>
      <c r="F648" s="272">
        <v>7.97</v>
      </c>
      <c r="G648" s="206" t="s">
        <v>24</v>
      </c>
      <c r="H648" s="213">
        <f t="shared" si="20"/>
        <v>7.97</v>
      </c>
      <c r="I648" s="218">
        <v>200000</v>
      </c>
      <c r="J648" s="219">
        <f t="shared" si="21"/>
        <v>1000000</v>
      </c>
      <c r="K648" s="207"/>
      <c r="L648">
        <f>SUM(L646:L647)</f>
        <v>112650</v>
      </c>
    </row>
    <row r="649" spans="1:11" ht="19.5" customHeight="1">
      <c r="A649" s="257">
        <v>10</v>
      </c>
      <c r="B649" s="208">
        <v>10</v>
      </c>
      <c r="C649" s="229" t="s">
        <v>123</v>
      </c>
      <c r="D649" s="211" t="s">
        <v>30</v>
      </c>
      <c r="E649" s="206" t="s">
        <v>152</v>
      </c>
      <c r="F649" s="272">
        <v>7.86</v>
      </c>
      <c r="G649" s="206" t="s">
        <v>24</v>
      </c>
      <c r="H649" s="213">
        <f t="shared" si="20"/>
        <v>7.86</v>
      </c>
      <c r="I649" s="218">
        <v>200000</v>
      </c>
      <c r="J649" s="219">
        <f t="shared" si="21"/>
        <v>1000000</v>
      </c>
      <c r="K649" s="209"/>
    </row>
    <row r="650" spans="1:12" ht="19.5" customHeight="1">
      <c r="A650" s="257">
        <v>11</v>
      </c>
      <c r="B650" s="206">
        <v>11</v>
      </c>
      <c r="C650" s="229" t="s">
        <v>168</v>
      </c>
      <c r="D650" s="211" t="s">
        <v>167</v>
      </c>
      <c r="E650" s="206" t="s">
        <v>152</v>
      </c>
      <c r="F650" s="272">
        <v>7.79</v>
      </c>
      <c r="G650" s="206" t="s">
        <v>24</v>
      </c>
      <c r="H650" s="213">
        <f t="shared" si="20"/>
        <v>7.79</v>
      </c>
      <c r="I650" s="218">
        <v>200000</v>
      </c>
      <c r="J650" s="219">
        <f t="shared" si="21"/>
        <v>1000000</v>
      </c>
      <c r="K650" s="207"/>
      <c r="L650">
        <f>113-25</f>
        <v>88</v>
      </c>
    </row>
    <row r="651" spans="1:11" ht="19.5" customHeight="1">
      <c r="A651" s="257">
        <v>12</v>
      </c>
      <c r="B651" s="206">
        <v>12</v>
      </c>
      <c r="C651" s="229" t="s">
        <v>166</v>
      </c>
      <c r="D651" s="211" t="s">
        <v>41</v>
      </c>
      <c r="E651" s="206" t="s">
        <v>152</v>
      </c>
      <c r="F651" s="272">
        <v>7.76</v>
      </c>
      <c r="G651" s="206" t="s">
        <v>24</v>
      </c>
      <c r="H651" s="213">
        <f t="shared" si="20"/>
        <v>7.76</v>
      </c>
      <c r="I651" s="218">
        <v>200000</v>
      </c>
      <c r="J651" s="219">
        <f t="shared" si="21"/>
        <v>1000000</v>
      </c>
      <c r="K651" s="207"/>
    </row>
    <row r="652" spans="1:11" ht="19.5" customHeight="1">
      <c r="A652" s="257">
        <v>13</v>
      </c>
      <c r="B652" s="206">
        <v>13</v>
      </c>
      <c r="C652" s="229" t="s">
        <v>165</v>
      </c>
      <c r="D652" s="211" t="s">
        <v>81</v>
      </c>
      <c r="E652" s="206" t="s">
        <v>152</v>
      </c>
      <c r="F652" s="272">
        <v>7.66</v>
      </c>
      <c r="G652" s="206" t="s">
        <v>24</v>
      </c>
      <c r="H652" s="213">
        <f t="shared" si="20"/>
        <v>7.66</v>
      </c>
      <c r="I652" s="218">
        <v>200000</v>
      </c>
      <c r="J652" s="219">
        <f t="shared" si="21"/>
        <v>1000000</v>
      </c>
      <c r="K652" s="207"/>
    </row>
    <row r="653" spans="1:11" ht="19.5" customHeight="1">
      <c r="A653" s="257">
        <v>14</v>
      </c>
      <c r="B653" s="206">
        <v>14</v>
      </c>
      <c r="C653" s="229" t="s">
        <v>123</v>
      </c>
      <c r="D653" s="211" t="s">
        <v>164</v>
      </c>
      <c r="E653" s="206" t="s">
        <v>152</v>
      </c>
      <c r="F653" s="272">
        <v>7.62</v>
      </c>
      <c r="G653" s="206" t="s">
        <v>24</v>
      </c>
      <c r="H653" s="213">
        <f t="shared" si="20"/>
        <v>7.62</v>
      </c>
      <c r="I653" s="218">
        <v>200000</v>
      </c>
      <c r="J653" s="219">
        <f t="shared" si="21"/>
        <v>1000000</v>
      </c>
      <c r="K653" s="207"/>
    </row>
    <row r="654" spans="1:11" ht="19.5" customHeight="1">
      <c r="A654" s="257">
        <v>15</v>
      </c>
      <c r="B654" s="206">
        <v>15</v>
      </c>
      <c r="C654" s="229" t="s">
        <v>21</v>
      </c>
      <c r="D654" s="211" t="s">
        <v>41</v>
      </c>
      <c r="E654" s="206" t="s">
        <v>152</v>
      </c>
      <c r="F654" s="272">
        <v>7.62</v>
      </c>
      <c r="G654" s="206" t="s">
        <v>24</v>
      </c>
      <c r="H654" s="213">
        <f t="shared" si="20"/>
        <v>7.62</v>
      </c>
      <c r="I654" s="218">
        <v>200000</v>
      </c>
      <c r="J654" s="219">
        <f t="shared" si="21"/>
        <v>1000000</v>
      </c>
      <c r="K654" s="207"/>
    </row>
    <row r="655" spans="1:11" ht="19.5" customHeight="1">
      <c r="A655" s="257">
        <v>16</v>
      </c>
      <c r="B655" s="206">
        <v>16</v>
      </c>
      <c r="C655" s="269" t="s">
        <v>50</v>
      </c>
      <c r="D655" s="270" t="s">
        <v>35</v>
      </c>
      <c r="E655" s="206" t="s">
        <v>152</v>
      </c>
      <c r="F655" s="272">
        <v>7.59</v>
      </c>
      <c r="G655" s="206" t="s">
        <v>24</v>
      </c>
      <c r="H655" s="213">
        <f t="shared" si="20"/>
        <v>7.59</v>
      </c>
      <c r="I655" s="218">
        <v>200000</v>
      </c>
      <c r="J655" s="219">
        <f t="shared" si="21"/>
        <v>1000000</v>
      </c>
      <c r="K655" s="207"/>
    </row>
    <row r="656" spans="1:11" ht="19.5" customHeight="1">
      <c r="A656" s="257">
        <v>17</v>
      </c>
      <c r="B656" s="206">
        <v>17</v>
      </c>
      <c r="C656" s="229" t="s">
        <v>21</v>
      </c>
      <c r="D656" s="211" t="s">
        <v>96</v>
      </c>
      <c r="E656" s="206" t="s">
        <v>152</v>
      </c>
      <c r="F656" s="272">
        <v>7.55</v>
      </c>
      <c r="G656" s="206" t="s">
        <v>24</v>
      </c>
      <c r="H656" s="213">
        <f t="shared" si="20"/>
        <v>7.55</v>
      </c>
      <c r="I656" s="218">
        <v>200000</v>
      </c>
      <c r="J656" s="219">
        <f t="shared" si="21"/>
        <v>1000000</v>
      </c>
      <c r="K656" s="207"/>
    </row>
    <row r="657" spans="1:11" ht="19.5" customHeight="1">
      <c r="A657" s="257">
        <v>18</v>
      </c>
      <c r="B657" s="225">
        <v>18</v>
      </c>
      <c r="C657" s="224" t="s">
        <v>163</v>
      </c>
      <c r="D657" s="230" t="s">
        <v>162</v>
      </c>
      <c r="E657" s="225" t="s">
        <v>152</v>
      </c>
      <c r="F657" s="292">
        <v>7.55</v>
      </c>
      <c r="G657" s="225" t="s">
        <v>24</v>
      </c>
      <c r="H657" s="226">
        <f t="shared" si="20"/>
        <v>7.55</v>
      </c>
      <c r="I657" s="227">
        <v>200000</v>
      </c>
      <c r="J657" s="228">
        <f t="shared" si="21"/>
        <v>1000000</v>
      </c>
      <c r="K657" s="259"/>
    </row>
    <row r="658" spans="1:11" ht="19.5" customHeight="1">
      <c r="A658" s="257">
        <v>19</v>
      </c>
      <c r="B658" s="214">
        <v>1</v>
      </c>
      <c r="C658" s="220" t="s">
        <v>143</v>
      </c>
      <c r="D658" s="210" t="s">
        <v>43</v>
      </c>
      <c r="E658" s="214" t="s">
        <v>153</v>
      </c>
      <c r="F658" s="288">
        <v>8.32</v>
      </c>
      <c r="G658" s="214" t="s">
        <v>24</v>
      </c>
      <c r="H658" s="221">
        <f t="shared" si="20"/>
        <v>8.32</v>
      </c>
      <c r="I658" s="222">
        <v>250000</v>
      </c>
      <c r="J658" s="223">
        <f t="shared" si="21"/>
        <v>1250000</v>
      </c>
      <c r="K658" s="258"/>
    </row>
    <row r="659" spans="1:11" ht="19.5" customHeight="1">
      <c r="A659" s="257">
        <v>20</v>
      </c>
      <c r="B659" s="206">
        <v>2</v>
      </c>
      <c r="C659" s="229" t="s">
        <v>135</v>
      </c>
      <c r="D659" s="211" t="s">
        <v>37</v>
      </c>
      <c r="E659" s="206" t="s">
        <v>153</v>
      </c>
      <c r="F659" s="289">
        <v>8.09</v>
      </c>
      <c r="G659" s="206" t="s">
        <v>24</v>
      </c>
      <c r="H659" s="213">
        <f t="shared" si="20"/>
        <v>8.09</v>
      </c>
      <c r="I659" s="222">
        <v>250000</v>
      </c>
      <c r="J659" s="219">
        <f t="shared" si="21"/>
        <v>1250000</v>
      </c>
      <c r="K659" s="207"/>
    </row>
    <row r="660" spans="1:11" ht="19.5" customHeight="1">
      <c r="A660" s="257">
        <v>21</v>
      </c>
      <c r="B660" s="206">
        <v>3</v>
      </c>
      <c r="C660" s="229" t="s">
        <v>173</v>
      </c>
      <c r="D660" s="211" t="s">
        <v>167</v>
      </c>
      <c r="E660" s="206" t="s">
        <v>153</v>
      </c>
      <c r="F660" s="289">
        <v>8.09</v>
      </c>
      <c r="G660" s="206" t="s">
        <v>24</v>
      </c>
      <c r="H660" s="213">
        <f t="shared" si="20"/>
        <v>8.09</v>
      </c>
      <c r="I660" s="222">
        <v>250000</v>
      </c>
      <c r="J660" s="219">
        <f t="shared" si="21"/>
        <v>1250000</v>
      </c>
      <c r="K660" s="207"/>
    </row>
    <row r="661" spans="1:11" ht="19.5" customHeight="1">
      <c r="A661" s="257">
        <v>22</v>
      </c>
      <c r="B661" s="206">
        <v>4</v>
      </c>
      <c r="C661" s="229" t="s">
        <v>146</v>
      </c>
      <c r="D661" s="211" t="s">
        <v>33</v>
      </c>
      <c r="E661" s="206" t="s">
        <v>153</v>
      </c>
      <c r="F661" s="289">
        <v>8.06</v>
      </c>
      <c r="G661" s="206" t="s">
        <v>24</v>
      </c>
      <c r="H661" s="213">
        <f t="shared" si="20"/>
        <v>8.06</v>
      </c>
      <c r="I661" s="222">
        <v>250000</v>
      </c>
      <c r="J661" s="219">
        <f t="shared" si="21"/>
        <v>1250000</v>
      </c>
      <c r="K661" s="207"/>
    </row>
    <row r="662" spans="1:11" ht="19.5" customHeight="1">
      <c r="A662" s="257">
        <v>23</v>
      </c>
      <c r="B662" s="206">
        <v>5</v>
      </c>
      <c r="C662" s="229" t="s">
        <v>21</v>
      </c>
      <c r="D662" s="211" t="s">
        <v>81</v>
      </c>
      <c r="E662" s="206" t="s">
        <v>153</v>
      </c>
      <c r="F662" s="289">
        <v>8.06</v>
      </c>
      <c r="G662" s="206" t="s">
        <v>24</v>
      </c>
      <c r="H662" s="213">
        <f t="shared" si="20"/>
        <v>8.06</v>
      </c>
      <c r="I662" s="222">
        <v>250000</v>
      </c>
      <c r="J662" s="219">
        <f t="shared" si="21"/>
        <v>1250000</v>
      </c>
      <c r="K662" s="207"/>
    </row>
    <row r="663" spans="1:11" ht="19.5" customHeight="1">
      <c r="A663" s="257">
        <v>24</v>
      </c>
      <c r="B663" s="206">
        <v>6</v>
      </c>
      <c r="C663" s="229" t="s">
        <v>61</v>
      </c>
      <c r="D663" s="211" t="s">
        <v>62</v>
      </c>
      <c r="E663" s="206" t="s">
        <v>153</v>
      </c>
      <c r="F663" s="289">
        <v>7.94</v>
      </c>
      <c r="G663" s="206" t="s">
        <v>32</v>
      </c>
      <c r="H663" s="213">
        <f t="shared" si="20"/>
        <v>7.94</v>
      </c>
      <c r="I663" s="218">
        <v>200000</v>
      </c>
      <c r="J663" s="219">
        <f t="shared" si="21"/>
        <v>1000000</v>
      </c>
      <c r="K663" s="207"/>
    </row>
    <row r="664" spans="1:11" ht="19.5" customHeight="1">
      <c r="A664" s="257">
        <v>25</v>
      </c>
      <c r="B664" s="206">
        <v>7</v>
      </c>
      <c r="C664" s="229" t="s">
        <v>174</v>
      </c>
      <c r="D664" s="211" t="s">
        <v>175</v>
      </c>
      <c r="E664" s="206" t="s">
        <v>153</v>
      </c>
      <c r="F664" s="289">
        <v>7.88</v>
      </c>
      <c r="G664" s="206" t="s">
        <v>24</v>
      </c>
      <c r="H664" s="213">
        <f t="shared" si="20"/>
        <v>7.88</v>
      </c>
      <c r="I664" s="218">
        <v>200000</v>
      </c>
      <c r="J664" s="219">
        <f t="shared" si="21"/>
        <v>1000000</v>
      </c>
      <c r="K664" s="207"/>
    </row>
    <row r="665" spans="1:11" ht="19.5" customHeight="1">
      <c r="A665" s="257">
        <v>26</v>
      </c>
      <c r="B665" s="206">
        <v>8</v>
      </c>
      <c r="C665" s="229" t="s">
        <v>165</v>
      </c>
      <c r="D665" s="211" t="s">
        <v>161</v>
      </c>
      <c r="E665" s="206" t="s">
        <v>153</v>
      </c>
      <c r="F665" s="289">
        <v>7.88</v>
      </c>
      <c r="G665" s="206" t="s">
        <v>24</v>
      </c>
      <c r="H665" s="213">
        <f t="shared" si="20"/>
        <v>7.88</v>
      </c>
      <c r="I665" s="218">
        <v>200000</v>
      </c>
      <c r="J665" s="219">
        <f t="shared" si="21"/>
        <v>1000000</v>
      </c>
      <c r="K665" s="207"/>
    </row>
    <row r="666" spans="1:11" ht="19.5" customHeight="1">
      <c r="A666" s="257">
        <v>27</v>
      </c>
      <c r="B666" s="206">
        <v>9</v>
      </c>
      <c r="C666" s="229" t="s">
        <v>21</v>
      </c>
      <c r="D666" s="211" t="s">
        <v>84</v>
      </c>
      <c r="E666" s="206" t="s">
        <v>153</v>
      </c>
      <c r="F666" s="289">
        <v>7.85</v>
      </c>
      <c r="G666" s="206" t="s">
        <v>24</v>
      </c>
      <c r="H666" s="213">
        <f t="shared" si="20"/>
        <v>7.85</v>
      </c>
      <c r="I666" s="218">
        <v>200000</v>
      </c>
      <c r="J666" s="219">
        <f t="shared" si="21"/>
        <v>1000000</v>
      </c>
      <c r="K666" s="207"/>
    </row>
    <row r="667" spans="1:11" ht="19.5" customHeight="1">
      <c r="A667" s="257">
        <v>28</v>
      </c>
      <c r="B667" s="206">
        <v>10</v>
      </c>
      <c r="C667" s="229" t="s">
        <v>165</v>
      </c>
      <c r="D667" s="211" t="s">
        <v>96</v>
      </c>
      <c r="E667" s="206" t="s">
        <v>153</v>
      </c>
      <c r="F667" s="289">
        <v>7.82</v>
      </c>
      <c r="G667" s="206" t="s">
        <v>24</v>
      </c>
      <c r="H667" s="213">
        <f t="shared" si="20"/>
        <v>7.82</v>
      </c>
      <c r="I667" s="218">
        <v>200000</v>
      </c>
      <c r="J667" s="219">
        <f t="shared" si="21"/>
        <v>1000000</v>
      </c>
      <c r="K667" s="207"/>
    </row>
    <row r="668" spans="1:11" ht="19.5" customHeight="1">
      <c r="A668" s="257">
        <v>29</v>
      </c>
      <c r="B668" s="206">
        <v>11</v>
      </c>
      <c r="C668" s="229" t="s">
        <v>225</v>
      </c>
      <c r="D668" s="211" t="s">
        <v>226</v>
      </c>
      <c r="E668" s="206" t="s">
        <v>153</v>
      </c>
      <c r="F668" s="289">
        <v>7.76</v>
      </c>
      <c r="G668" s="206" t="s">
        <v>24</v>
      </c>
      <c r="H668" s="213">
        <f t="shared" si="20"/>
        <v>7.76</v>
      </c>
      <c r="I668" s="218">
        <v>200000</v>
      </c>
      <c r="J668" s="219">
        <f t="shared" si="21"/>
        <v>1000000</v>
      </c>
      <c r="K668" s="207"/>
    </row>
    <row r="669" spans="1:11" ht="19.5" customHeight="1">
      <c r="A669" s="257">
        <v>30</v>
      </c>
      <c r="B669" s="206">
        <v>12</v>
      </c>
      <c r="C669" s="229" t="s">
        <v>50</v>
      </c>
      <c r="D669" s="211" t="s">
        <v>170</v>
      </c>
      <c r="E669" s="206" t="s">
        <v>153</v>
      </c>
      <c r="F669" s="289">
        <v>7.74</v>
      </c>
      <c r="G669" s="206" t="s">
        <v>24</v>
      </c>
      <c r="H669" s="213">
        <f t="shared" si="20"/>
        <v>7.74</v>
      </c>
      <c r="I669" s="218">
        <v>200000</v>
      </c>
      <c r="J669" s="219">
        <f t="shared" si="21"/>
        <v>1000000</v>
      </c>
      <c r="K669" s="207"/>
    </row>
    <row r="670" spans="1:11" ht="19.5" customHeight="1">
      <c r="A670" s="257">
        <v>31</v>
      </c>
      <c r="B670" s="206">
        <v>13</v>
      </c>
      <c r="C670" s="229" t="s">
        <v>145</v>
      </c>
      <c r="D670" s="211" t="s">
        <v>82</v>
      </c>
      <c r="E670" s="206" t="s">
        <v>153</v>
      </c>
      <c r="F670" s="289">
        <v>7.68</v>
      </c>
      <c r="G670" s="206" t="s">
        <v>24</v>
      </c>
      <c r="H670" s="213">
        <f t="shared" si="20"/>
        <v>7.68</v>
      </c>
      <c r="I670" s="218">
        <v>200000</v>
      </c>
      <c r="J670" s="219">
        <f t="shared" si="21"/>
        <v>1000000</v>
      </c>
      <c r="K670" s="207"/>
    </row>
    <row r="671" spans="1:11" ht="19.5" customHeight="1">
      <c r="A671" s="257">
        <v>32</v>
      </c>
      <c r="B671" s="225">
        <v>14</v>
      </c>
      <c r="C671" s="224" t="s">
        <v>176</v>
      </c>
      <c r="D671" s="230" t="s">
        <v>177</v>
      </c>
      <c r="E671" s="225" t="s">
        <v>153</v>
      </c>
      <c r="F671" s="290">
        <v>7.56</v>
      </c>
      <c r="G671" s="225" t="s">
        <v>24</v>
      </c>
      <c r="H671" s="226">
        <f t="shared" si="20"/>
        <v>7.56</v>
      </c>
      <c r="I671" s="227">
        <v>200000</v>
      </c>
      <c r="J671" s="228">
        <f t="shared" si="21"/>
        <v>1000000</v>
      </c>
      <c r="K671" s="259"/>
    </row>
    <row r="672" spans="1:11" ht="19.5" customHeight="1">
      <c r="A672" s="257">
        <v>33</v>
      </c>
      <c r="B672" s="214">
        <v>1</v>
      </c>
      <c r="C672" s="220" t="s">
        <v>75</v>
      </c>
      <c r="D672" s="210" t="s">
        <v>45</v>
      </c>
      <c r="E672" s="214" t="s">
        <v>44</v>
      </c>
      <c r="F672" s="271">
        <v>8.43</v>
      </c>
      <c r="G672" s="214" t="s">
        <v>24</v>
      </c>
      <c r="H672" s="221">
        <f aca="true" t="shared" si="22" ref="H672:H703">F672</f>
        <v>8.43</v>
      </c>
      <c r="I672" s="222">
        <v>250000</v>
      </c>
      <c r="J672" s="223">
        <f aca="true" t="shared" si="23" ref="J672:J703">I672*5</f>
        <v>1250000</v>
      </c>
      <c r="K672" s="258"/>
    </row>
    <row r="673" spans="1:11" ht="19.5" customHeight="1">
      <c r="A673" s="257">
        <v>34</v>
      </c>
      <c r="B673" s="206">
        <v>2</v>
      </c>
      <c r="C673" s="229" t="s">
        <v>178</v>
      </c>
      <c r="D673" s="211" t="s">
        <v>179</v>
      </c>
      <c r="E673" s="206" t="s">
        <v>44</v>
      </c>
      <c r="F673" s="271">
        <v>8</v>
      </c>
      <c r="G673" s="206" t="s">
        <v>24</v>
      </c>
      <c r="H673" s="213">
        <f t="shared" si="22"/>
        <v>8</v>
      </c>
      <c r="I673" s="222">
        <v>250000</v>
      </c>
      <c r="J673" s="219">
        <f t="shared" si="23"/>
        <v>1250000</v>
      </c>
      <c r="K673" s="207"/>
    </row>
    <row r="674" spans="1:11" ht="19.5" customHeight="1">
      <c r="A674" s="257">
        <v>35</v>
      </c>
      <c r="B674" s="206">
        <v>3</v>
      </c>
      <c r="C674" s="229" t="s">
        <v>180</v>
      </c>
      <c r="D674" s="211" t="s">
        <v>161</v>
      </c>
      <c r="E674" s="206" t="s">
        <v>44</v>
      </c>
      <c r="F674" s="291">
        <v>7.8</v>
      </c>
      <c r="G674" s="206" t="s">
        <v>24</v>
      </c>
      <c r="H674" s="213">
        <f t="shared" si="22"/>
        <v>7.8</v>
      </c>
      <c r="I674" s="218">
        <v>200000</v>
      </c>
      <c r="J674" s="219">
        <f t="shared" si="23"/>
        <v>1000000</v>
      </c>
      <c r="K674" s="207"/>
    </row>
    <row r="675" spans="1:11" ht="19.5" customHeight="1">
      <c r="A675" s="257">
        <v>36</v>
      </c>
      <c r="B675" s="206">
        <v>4</v>
      </c>
      <c r="C675" s="229" t="s">
        <v>50</v>
      </c>
      <c r="D675" s="211" t="s">
        <v>45</v>
      </c>
      <c r="E675" s="206" t="s">
        <v>44</v>
      </c>
      <c r="F675" s="271">
        <v>7.8</v>
      </c>
      <c r="G675" s="206" t="s">
        <v>24</v>
      </c>
      <c r="H675" s="213">
        <f t="shared" si="22"/>
        <v>7.8</v>
      </c>
      <c r="I675" s="218">
        <v>200000</v>
      </c>
      <c r="J675" s="219">
        <f t="shared" si="23"/>
        <v>1000000</v>
      </c>
      <c r="K675" s="207"/>
    </row>
    <row r="676" spans="1:11" ht="19.5" customHeight="1">
      <c r="A676" s="257">
        <v>37</v>
      </c>
      <c r="B676" s="206">
        <v>5</v>
      </c>
      <c r="C676" s="229" t="s">
        <v>34</v>
      </c>
      <c r="D676" s="211" t="s">
        <v>181</v>
      </c>
      <c r="E676" s="206" t="s">
        <v>44</v>
      </c>
      <c r="F676" s="271">
        <v>7.7</v>
      </c>
      <c r="G676" s="206" t="s">
        <v>24</v>
      </c>
      <c r="H676" s="213">
        <f t="shared" si="22"/>
        <v>7.7</v>
      </c>
      <c r="I676" s="218">
        <v>200000</v>
      </c>
      <c r="J676" s="219">
        <f t="shared" si="23"/>
        <v>1000000</v>
      </c>
      <c r="K676" s="207"/>
    </row>
    <row r="677" spans="1:11" ht="19.5" customHeight="1">
      <c r="A677" s="257">
        <v>38</v>
      </c>
      <c r="B677" s="206">
        <v>6</v>
      </c>
      <c r="C677" s="229" t="s">
        <v>130</v>
      </c>
      <c r="D677" s="211" t="s">
        <v>182</v>
      </c>
      <c r="E677" s="206" t="s">
        <v>44</v>
      </c>
      <c r="F677" s="271">
        <v>7.67</v>
      </c>
      <c r="G677" s="206" t="s">
        <v>24</v>
      </c>
      <c r="H677" s="213">
        <f t="shared" si="22"/>
        <v>7.67</v>
      </c>
      <c r="I677" s="218">
        <v>200000</v>
      </c>
      <c r="J677" s="219">
        <f t="shared" si="23"/>
        <v>1000000</v>
      </c>
      <c r="K677" s="207"/>
    </row>
    <row r="678" spans="1:11" ht="19.5" customHeight="1">
      <c r="A678" s="257">
        <v>39</v>
      </c>
      <c r="B678" s="225">
        <v>7</v>
      </c>
      <c r="C678" s="224" t="s">
        <v>140</v>
      </c>
      <c r="D678" s="230" t="s">
        <v>41</v>
      </c>
      <c r="E678" s="225" t="s">
        <v>44</v>
      </c>
      <c r="F678" s="292">
        <v>7.87</v>
      </c>
      <c r="G678" s="225" t="s">
        <v>24</v>
      </c>
      <c r="H678" s="226">
        <f t="shared" si="22"/>
        <v>7.87</v>
      </c>
      <c r="I678" s="227">
        <v>200000</v>
      </c>
      <c r="J678" s="228">
        <f t="shared" si="23"/>
        <v>1000000</v>
      </c>
      <c r="K678" s="259"/>
    </row>
    <row r="679" spans="1:11" ht="19.5" customHeight="1">
      <c r="A679" s="257">
        <v>40</v>
      </c>
      <c r="B679" s="214">
        <v>1</v>
      </c>
      <c r="C679" s="220" t="s">
        <v>47</v>
      </c>
      <c r="D679" s="210" t="s">
        <v>48</v>
      </c>
      <c r="E679" s="214" t="s">
        <v>46</v>
      </c>
      <c r="F679" s="271">
        <v>8.6</v>
      </c>
      <c r="G679" s="214" t="s">
        <v>24</v>
      </c>
      <c r="H679" s="221">
        <f t="shared" si="22"/>
        <v>8.6</v>
      </c>
      <c r="I679" s="222">
        <v>250000</v>
      </c>
      <c r="J679" s="223">
        <f t="shared" si="23"/>
        <v>1250000</v>
      </c>
      <c r="K679" s="258"/>
    </row>
    <row r="680" spans="1:11" ht="19.5" customHeight="1">
      <c r="A680" s="257">
        <v>41</v>
      </c>
      <c r="B680" s="214">
        <v>2</v>
      </c>
      <c r="C680" s="229" t="s">
        <v>142</v>
      </c>
      <c r="D680" s="211" t="s">
        <v>49</v>
      </c>
      <c r="E680" s="206" t="s">
        <v>46</v>
      </c>
      <c r="F680" s="272">
        <v>8.47</v>
      </c>
      <c r="G680" s="206" t="s">
        <v>24</v>
      </c>
      <c r="H680" s="213">
        <f t="shared" si="22"/>
        <v>8.47</v>
      </c>
      <c r="I680" s="222">
        <v>250000</v>
      </c>
      <c r="J680" s="219">
        <f t="shared" si="23"/>
        <v>1250000</v>
      </c>
      <c r="K680" s="258"/>
    </row>
    <row r="681" spans="1:11" ht="19.5" customHeight="1">
      <c r="A681" s="257">
        <v>42</v>
      </c>
      <c r="B681" s="214">
        <v>3</v>
      </c>
      <c r="C681" s="229" t="s">
        <v>183</v>
      </c>
      <c r="D681" s="211" t="s">
        <v>98</v>
      </c>
      <c r="E681" s="206" t="s">
        <v>46</v>
      </c>
      <c r="F681" s="272">
        <v>8.37</v>
      </c>
      <c r="G681" s="206" t="s">
        <v>24</v>
      </c>
      <c r="H681" s="213">
        <f t="shared" si="22"/>
        <v>8.37</v>
      </c>
      <c r="I681" s="222">
        <v>250000</v>
      </c>
      <c r="J681" s="219">
        <f t="shared" si="23"/>
        <v>1250000</v>
      </c>
      <c r="K681" s="258"/>
    </row>
    <row r="682" spans="1:11" ht="19.5" customHeight="1">
      <c r="A682" s="257">
        <v>43</v>
      </c>
      <c r="B682" s="214">
        <v>4</v>
      </c>
      <c r="C682" s="229" t="s">
        <v>184</v>
      </c>
      <c r="D682" s="211" t="s">
        <v>77</v>
      </c>
      <c r="E682" s="206" t="s">
        <v>46</v>
      </c>
      <c r="F682" s="272">
        <v>8.23</v>
      </c>
      <c r="G682" s="206" t="s">
        <v>24</v>
      </c>
      <c r="H682" s="213">
        <f t="shared" si="22"/>
        <v>8.23</v>
      </c>
      <c r="I682" s="222">
        <v>250000</v>
      </c>
      <c r="J682" s="219">
        <f t="shared" si="23"/>
        <v>1250000</v>
      </c>
      <c r="K682" s="258"/>
    </row>
    <row r="683" spans="1:11" ht="19.5" customHeight="1">
      <c r="A683" s="257">
        <v>44</v>
      </c>
      <c r="B683" s="214">
        <v>5</v>
      </c>
      <c r="C683" s="229" t="s">
        <v>50</v>
      </c>
      <c r="D683" s="211" t="s">
        <v>185</v>
      </c>
      <c r="E683" s="206" t="s">
        <v>46</v>
      </c>
      <c r="F683" s="272">
        <v>8.03</v>
      </c>
      <c r="G683" s="206" t="s">
        <v>24</v>
      </c>
      <c r="H683" s="213">
        <f t="shared" si="22"/>
        <v>8.03</v>
      </c>
      <c r="I683" s="222">
        <v>250000</v>
      </c>
      <c r="J683" s="219">
        <f t="shared" si="23"/>
        <v>1250000</v>
      </c>
      <c r="K683" s="258"/>
    </row>
    <row r="684" spans="1:11" ht="19.5" customHeight="1">
      <c r="A684" s="257">
        <v>45</v>
      </c>
      <c r="B684" s="214">
        <v>6</v>
      </c>
      <c r="C684" s="229" t="s">
        <v>186</v>
      </c>
      <c r="D684" s="211" t="s">
        <v>187</v>
      </c>
      <c r="E684" s="206" t="s">
        <v>46</v>
      </c>
      <c r="F684" s="272">
        <v>8</v>
      </c>
      <c r="G684" s="206" t="s">
        <v>24</v>
      </c>
      <c r="H684" s="213">
        <f t="shared" si="22"/>
        <v>8</v>
      </c>
      <c r="I684" s="222">
        <v>250000</v>
      </c>
      <c r="J684" s="219">
        <f t="shared" si="23"/>
        <v>1250000</v>
      </c>
      <c r="K684" s="258"/>
    </row>
    <row r="685" spans="1:11" ht="19.5" customHeight="1">
      <c r="A685" s="257">
        <v>46</v>
      </c>
      <c r="B685" s="214">
        <v>7</v>
      </c>
      <c r="C685" s="229" t="s">
        <v>126</v>
      </c>
      <c r="D685" s="211" t="s">
        <v>127</v>
      </c>
      <c r="E685" s="206" t="s">
        <v>46</v>
      </c>
      <c r="F685" s="272">
        <v>7.97</v>
      </c>
      <c r="G685" s="206" t="s">
        <v>24</v>
      </c>
      <c r="H685" s="213">
        <f t="shared" si="22"/>
        <v>7.97</v>
      </c>
      <c r="I685" s="222">
        <v>200000</v>
      </c>
      <c r="J685" s="219">
        <f t="shared" si="23"/>
        <v>1000000</v>
      </c>
      <c r="K685" s="258"/>
    </row>
    <row r="686" spans="1:11" ht="19.5" customHeight="1">
      <c r="A686" s="257">
        <v>47</v>
      </c>
      <c r="B686" s="214">
        <v>8</v>
      </c>
      <c r="C686" s="229" t="s">
        <v>123</v>
      </c>
      <c r="D686" s="211" t="s">
        <v>41</v>
      </c>
      <c r="E686" s="206" t="s">
        <v>46</v>
      </c>
      <c r="F686" s="272">
        <v>7.9</v>
      </c>
      <c r="G686" s="206" t="s">
        <v>24</v>
      </c>
      <c r="H686" s="213">
        <f t="shared" si="22"/>
        <v>7.9</v>
      </c>
      <c r="I686" s="222">
        <v>200000</v>
      </c>
      <c r="J686" s="219">
        <f t="shared" si="23"/>
        <v>1000000</v>
      </c>
      <c r="K686" s="258"/>
    </row>
    <row r="687" spans="1:11" ht="19.5" customHeight="1">
      <c r="A687" s="257">
        <v>48</v>
      </c>
      <c r="B687" s="214">
        <v>9</v>
      </c>
      <c r="C687" s="229" t="s">
        <v>76</v>
      </c>
      <c r="D687" s="211" t="s">
        <v>77</v>
      </c>
      <c r="E687" s="206" t="s">
        <v>46</v>
      </c>
      <c r="F687" s="272">
        <v>7.87</v>
      </c>
      <c r="G687" s="206" t="s">
        <v>24</v>
      </c>
      <c r="H687" s="213">
        <f t="shared" si="22"/>
        <v>7.87</v>
      </c>
      <c r="I687" s="222">
        <v>200000</v>
      </c>
      <c r="J687" s="219">
        <f t="shared" si="23"/>
        <v>1000000</v>
      </c>
      <c r="K687" s="258"/>
    </row>
    <row r="688" spans="1:11" ht="19.5" customHeight="1">
      <c r="A688" s="257">
        <v>49</v>
      </c>
      <c r="B688" s="214">
        <v>10</v>
      </c>
      <c r="C688" s="229" t="s">
        <v>21</v>
      </c>
      <c r="D688" s="211" t="s">
        <v>188</v>
      </c>
      <c r="E688" s="206" t="s">
        <v>46</v>
      </c>
      <c r="F688" s="272">
        <v>7.83</v>
      </c>
      <c r="G688" s="206" t="s">
        <v>24</v>
      </c>
      <c r="H688" s="213">
        <f t="shared" si="22"/>
        <v>7.83</v>
      </c>
      <c r="I688" s="222">
        <v>200000</v>
      </c>
      <c r="J688" s="219">
        <f t="shared" si="23"/>
        <v>1000000</v>
      </c>
      <c r="K688" s="258"/>
    </row>
    <row r="689" spans="1:11" ht="19.5" customHeight="1">
      <c r="A689" s="257">
        <v>50</v>
      </c>
      <c r="B689" s="214">
        <v>11</v>
      </c>
      <c r="C689" s="229" t="s">
        <v>21</v>
      </c>
      <c r="D689" s="211" t="s">
        <v>119</v>
      </c>
      <c r="E689" s="206" t="s">
        <v>46</v>
      </c>
      <c r="F689" s="272">
        <v>7.73</v>
      </c>
      <c r="G689" s="206" t="s">
        <v>24</v>
      </c>
      <c r="H689" s="213">
        <f t="shared" si="22"/>
        <v>7.73</v>
      </c>
      <c r="I689" s="222">
        <v>200000</v>
      </c>
      <c r="J689" s="219">
        <f t="shared" si="23"/>
        <v>1000000</v>
      </c>
      <c r="K689" s="258"/>
    </row>
    <row r="690" spans="1:11" ht="19.5" customHeight="1">
      <c r="A690" s="257">
        <v>51</v>
      </c>
      <c r="B690" s="214">
        <v>12</v>
      </c>
      <c r="C690" s="229" t="s">
        <v>189</v>
      </c>
      <c r="D690" s="211" t="s">
        <v>77</v>
      </c>
      <c r="E690" s="206" t="s">
        <v>46</v>
      </c>
      <c r="F690" s="272">
        <v>7.63</v>
      </c>
      <c r="G690" s="206" t="s">
        <v>24</v>
      </c>
      <c r="H690" s="213">
        <f t="shared" si="22"/>
        <v>7.63</v>
      </c>
      <c r="I690" s="222">
        <v>200000</v>
      </c>
      <c r="J690" s="219">
        <f t="shared" si="23"/>
        <v>1000000</v>
      </c>
      <c r="K690" s="258"/>
    </row>
    <row r="691" spans="1:11" ht="19.5" customHeight="1">
      <c r="A691" s="257">
        <v>52</v>
      </c>
      <c r="B691" s="214">
        <v>13</v>
      </c>
      <c r="C691" s="229" t="s">
        <v>147</v>
      </c>
      <c r="D691" s="211" t="s">
        <v>132</v>
      </c>
      <c r="E691" s="206" t="s">
        <v>46</v>
      </c>
      <c r="F691" s="272">
        <v>7.57</v>
      </c>
      <c r="G691" s="206" t="s">
        <v>24</v>
      </c>
      <c r="H691" s="213">
        <f t="shared" si="22"/>
        <v>7.57</v>
      </c>
      <c r="I691" s="222">
        <v>200000</v>
      </c>
      <c r="J691" s="219">
        <f t="shared" si="23"/>
        <v>1000000</v>
      </c>
      <c r="K691" s="258"/>
    </row>
    <row r="692" spans="1:11" ht="19.5" customHeight="1">
      <c r="A692" s="257">
        <v>53</v>
      </c>
      <c r="B692" s="225">
        <v>14</v>
      </c>
      <c r="C692" s="224" t="s">
        <v>190</v>
      </c>
      <c r="D692" s="230" t="s">
        <v>98</v>
      </c>
      <c r="E692" s="225" t="s">
        <v>46</v>
      </c>
      <c r="F692" s="292">
        <v>7.57</v>
      </c>
      <c r="G692" s="225" t="s">
        <v>24</v>
      </c>
      <c r="H692" s="226">
        <f t="shared" si="22"/>
        <v>7.57</v>
      </c>
      <c r="I692" s="227">
        <v>200000</v>
      </c>
      <c r="J692" s="228">
        <f t="shared" si="23"/>
        <v>1000000</v>
      </c>
      <c r="K692" s="259"/>
    </row>
    <row r="693" spans="1:11" ht="19.5" customHeight="1">
      <c r="A693" s="257">
        <v>54</v>
      </c>
      <c r="B693" s="214">
        <v>1</v>
      </c>
      <c r="C693" s="220" t="s">
        <v>133</v>
      </c>
      <c r="D693" s="210" t="s">
        <v>134</v>
      </c>
      <c r="E693" s="214" t="s">
        <v>51</v>
      </c>
      <c r="F693" s="299">
        <v>8.64</v>
      </c>
      <c r="G693" s="214" t="s">
        <v>24</v>
      </c>
      <c r="H693" s="221">
        <f t="shared" si="22"/>
        <v>8.64</v>
      </c>
      <c r="I693" s="222">
        <v>250000</v>
      </c>
      <c r="J693" s="223">
        <f t="shared" si="23"/>
        <v>1250000</v>
      </c>
      <c r="K693" s="258"/>
    </row>
    <row r="694" spans="1:11" ht="19.5" customHeight="1">
      <c r="A694" s="257">
        <v>55</v>
      </c>
      <c r="B694" s="214">
        <v>2</v>
      </c>
      <c r="C694" s="229" t="s">
        <v>191</v>
      </c>
      <c r="D694" s="211" t="s">
        <v>49</v>
      </c>
      <c r="E694" s="206" t="s">
        <v>51</v>
      </c>
      <c r="F694" s="293">
        <v>8.55</v>
      </c>
      <c r="G694" s="206" t="s">
        <v>24</v>
      </c>
      <c r="H694" s="213">
        <f t="shared" si="22"/>
        <v>8.55</v>
      </c>
      <c r="I694" s="222">
        <v>250000</v>
      </c>
      <c r="J694" s="219">
        <f t="shared" si="23"/>
        <v>1250000</v>
      </c>
      <c r="K694" s="258"/>
    </row>
    <row r="695" spans="1:11" ht="19.5" customHeight="1">
      <c r="A695" s="257">
        <v>56</v>
      </c>
      <c r="B695" s="214">
        <v>3</v>
      </c>
      <c r="C695" s="229" t="s">
        <v>73</v>
      </c>
      <c r="D695" s="211" t="s">
        <v>192</v>
      </c>
      <c r="E695" s="206" t="s">
        <v>51</v>
      </c>
      <c r="F695" s="293">
        <v>8.36</v>
      </c>
      <c r="G695" s="206" t="s">
        <v>24</v>
      </c>
      <c r="H695" s="213">
        <f t="shared" si="22"/>
        <v>8.36</v>
      </c>
      <c r="I695" s="222">
        <v>250000</v>
      </c>
      <c r="J695" s="219">
        <f t="shared" si="23"/>
        <v>1250000</v>
      </c>
      <c r="K695" s="258"/>
    </row>
    <row r="696" spans="1:11" ht="19.5" customHeight="1">
      <c r="A696" s="257">
        <v>57</v>
      </c>
      <c r="B696" s="214">
        <v>4</v>
      </c>
      <c r="C696" s="229" t="s">
        <v>193</v>
      </c>
      <c r="D696" s="211" t="s">
        <v>62</v>
      </c>
      <c r="E696" s="206" t="s">
        <v>51</v>
      </c>
      <c r="F696" s="293">
        <v>8.14</v>
      </c>
      <c r="G696" s="206" t="s">
        <v>24</v>
      </c>
      <c r="H696" s="213">
        <f t="shared" si="22"/>
        <v>8.14</v>
      </c>
      <c r="I696" s="222">
        <v>250000</v>
      </c>
      <c r="J696" s="219">
        <f t="shared" si="23"/>
        <v>1250000</v>
      </c>
      <c r="K696" s="258"/>
    </row>
    <row r="697" spans="1:11" ht="19.5" customHeight="1">
      <c r="A697" s="257">
        <v>58</v>
      </c>
      <c r="B697" s="214">
        <v>5</v>
      </c>
      <c r="C697" s="229" t="s">
        <v>108</v>
      </c>
      <c r="D697" s="211" t="s">
        <v>115</v>
      </c>
      <c r="E697" s="206" t="s">
        <v>51</v>
      </c>
      <c r="F697" s="293">
        <v>8.14</v>
      </c>
      <c r="G697" s="206" t="s">
        <v>24</v>
      </c>
      <c r="H697" s="213">
        <f t="shared" si="22"/>
        <v>8.14</v>
      </c>
      <c r="I697" s="222">
        <v>250000</v>
      </c>
      <c r="J697" s="219">
        <f t="shared" si="23"/>
        <v>1250000</v>
      </c>
      <c r="K697" s="258"/>
    </row>
    <row r="698" spans="1:11" ht="19.5" customHeight="1">
      <c r="A698" s="257">
        <v>59</v>
      </c>
      <c r="B698" s="214">
        <v>6</v>
      </c>
      <c r="C698" s="229" t="s">
        <v>194</v>
      </c>
      <c r="D698" s="211" t="s">
        <v>192</v>
      </c>
      <c r="E698" s="206" t="s">
        <v>51</v>
      </c>
      <c r="F698" s="293">
        <v>8.14</v>
      </c>
      <c r="G698" s="206" t="s">
        <v>24</v>
      </c>
      <c r="H698" s="213">
        <f t="shared" si="22"/>
        <v>8.14</v>
      </c>
      <c r="I698" s="222">
        <v>250000</v>
      </c>
      <c r="J698" s="219">
        <f t="shared" si="23"/>
        <v>1250000</v>
      </c>
      <c r="K698" s="258"/>
    </row>
    <row r="699" spans="1:11" ht="19.5" customHeight="1">
      <c r="A699" s="257">
        <v>60</v>
      </c>
      <c r="B699" s="214">
        <v>7</v>
      </c>
      <c r="C699" s="229" t="s">
        <v>195</v>
      </c>
      <c r="D699" s="211" t="s">
        <v>95</v>
      </c>
      <c r="E699" s="206" t="s">
        <v>51</v>
      </c>
      <c r="F699" s="293">
        <v>8.09</v>
      </c>
      <c r="G699" s="206" t="s">
        <v>24</v>
      </c>
      <c r="H699" s="213">
        <f t="shared" si="22"/>
        <v>8.09</v>
      </c>
      <c r="I699" s="222">
        <v>250000</v>
      </c>
      <c r="J699" s="219">
        <f t="shared" si="23"/>
        <v>1250000</v>
      </c>
      <c r="K699" s="258"/>
    </row>
    <row r="700" spans="1:11" ht="19.5" customHeight="1">
      <c r="A700" s="257">
        <v>61</v>
      </c>
      <c r="B700" s="214">
        <v>8</v>
      </c>
      <c r="C700" s="229" t="s">
        <v>189</v>
      </c>
      <c r="D700" s="211" t="s">
        <v>37</v>
      </c>
      <c r="E700" s="206" t="s">
        <v>51</v>
      </c>
      <c r="F700" s="293">
        <v>7.95</v>
      </c>
      <c r="G700" s="206" t="s">
        <v>24</v>
      </c>
      <c r="H700" s="213">
        <f t="shared" si="22"/>
        <v>7.95</v>
      </c>
      <c r="I700" s="222">
        <v>200000</v>
      </c>
      <c r="J700" s="219">
        <f t="shared" si="23"/>
        <v>1000000</v>
      </c>
      <c r="K700" s="258"/>
    </row>
    <row r="701" spans="1:11" ht="19.5" customHeight="1">
      <c r="A701" s="257">
        <v>62</v>
      </c>
      <c r="B701" s="214">
        <v>9</v>
      </c>
      <c r="C701" s="229" t="s">
        <v>78</v>
      </c>
      <c r="D701" s="211" t="s">
        <v>79</v>
      </c>
      <c r="E701" s="206" t="s">
        <v>51</v>
      </c>
      <c r="F701" s="293">
        <v>7.86</v>
      </c>
      <c r="G701" s="206" t="s">
        <v>24</v>
      </c>
      <c r="H701" s="213">
        <f t="shared" si="22"/>
        <v>7.86</v>
      </c>
      <c r="I701" s="222">
        <v>200000</v>
      </c>
      <c r="J701" s="219">
        <f t="shared" si="23"/>
        <v>1000000</v>
      </c>
      <c r="K701" s="258"/>
    </row>
    <row r="702" spans="1:11" ht="19.5" customHeight="1">
      <c r="A702" s="257">
        <v>63</v>
      </c>
      <c r="B702" s="214">
        <v>10</v>
      </c>
      <c r="C702" s="229" t="s">
        <v>71</v>
      </c>
      <c r="D702" s="211" t="s">
        <v>196</v>
      </c>
      <c r="E702" s="206" t="s">
        <v>51</v>
      </c>
      <c r="F702" s="293">
        <v>7.86</v>
      </c>
      <c r="G702" s="206" t="s">
        <v>24</v>
      </c>
      <c r="H702" s="213">
        <f t="shared" si="22"/>
        <v>7.86</v>
      </c>
      <c r="I702" s="222">
        <v>200000</v>
      </c>
      <c r="J702" s="219">
        <f t="shared" si="23"/>
        <v>1000000</v>
      </c>
      <c r="K702" s="258"/>
    </row>
    <row r="703" spans="1:11" ht="19.5" customHeight="1">
      <c r="A703" s="257">
        <v>64</v>
      </c>
      <c r="B703" s="214">
        <v>11</v>
      </c>
      <c r="C703" s="229" t="s">
        <v>189</v>
      </c>
      <c r="D703" s="211" t="s">
        <v>68</v>
      </c>
      <c r="E703" s="206" t="s">
        <v>51</v>
      </c>
      <c r="F703" s="293">
        <v>7.82</v>
      </c>
      <c r="G703" s="206" t="s">
        <v>24</v>
      </c>
      <c r="H703" s="213">
        <f t="shared" si="22"/>
        <v>7.82</v>
      </c>
      <c r="I703" s="222">
        <v>200000</v>
      </c>
      <c r="J703" s="219">
        <f t="shared" si="23"/>
        <v>1000000</v>
      </c>
      <c r="K703" s="258"/>
    </row>
    <row r="704" spans="1:11" ht="19.5" customHeight="1">
      <c r="A704" s="257">
        <v>65</v>
      </c>
      <c r="B704" s="214">
        <v>12</v>
      </c>
      <c r="C704" s="229" t="s">
        <v>197</v>
      </c>
      <c r="D704" s="211" t="s">
        <v>198</v>
      </c>
      <c r="E704" s="206" t="s">
        <v>51</v>
      </c>
      <c r="F704" s="293">
        <v>7.73</v>
      </c>
      <c r="G704" s="206" t="s">
        <v>24</v>
      </c>
      <c r="H704" s="213">
        <f aca="true" t="shared" si="24" ref="H704:H732">F704</f>
        <v>7.73</v>
      </c>
      <c r="I704" s="222">
        <v>200000</v>
      </c>
      <c r="J704" s="219">
        <f aca="true" t="shared" si="25" ref="J704:J732">I704*5</f>
        <v>1000000</v>
      </c>
      <c r="K704" s="258"/>
    </row>
    <row r="705" spans="1:11" ht="19.5" customHeight="1">
      <c r="A705" s="257">
        <v>66</v>
      </c>
      <c r="B705" s="214">
        <v>13</v>
      </c>
      <c r="C705" s="229" t="s">
        <v>123</v>
      </c>
      <c r="D705" s="211" t="s">
        <v>199</v>
      </c>
      <c r="E705" s="206" t="s">
        <v>51</v>
      </c>
      <c r="F705" s="293">
        <v>7.73</v>
      </c>
      <c r="G705" s="206" t="s">
        <v>24</v>
      </c>
      <c r="H705" s="213">
        <f t="shared" si="24"/>
        <v>7.73</v>
      </c>
      <c r="I705" s="222">
        <v>200000</v>
      </c>
      <c r="J705" s="219">
        <f t="shared" si="25"/>
        <v>1000000</v>
      </c>
      <c r="K705" s="258"/>
    </row>
    <row r="706" spans="1:11" ht="19.5" customHeight="1">
      <c r="A706" s="257">
        <v>67</v>
      </c>
      <c r="B706" s="214">
        <v>14</v>
      </c>
      <c r="C706" s="229" t="s">
        <v>200</v>
      </c>
      <c r="D706" s="211" t="s">
        <v>201</v>
      </c>
      <c r="E706" s="206" t="s">
        <v>51</v>
      </c>
      <c r="F706" s="293">
        <v>7.64</v>
      </c>
      <c r="G706" s="206" t="s">
        <v>24</v>
      </c>
      <c r="H706" s="213">
        <f t="shared" si="24"/>
        <v>7.64</v>
      </c>
      <c r="I706" s="222">
        <v>200000</v>
      </c>
      <c r="J706" s="219">
        <f t="shared" si="25"/>
        <v>1000000</v>
      </c>
      <c r="K706" s="258"/>
    </row>
    <row r="707" spans="1:11" ht="19.5" customHeight="1">
      <c r="A707" s="257">
        <v>68</v>
      </c>
      <c r="B707" s="225">
        <v>15</v>
      </c>
      <c r="C707" s="224" t="s">
        <v>50</v>
      </c>
      <c r="D707" s="230" t="s">
        <v>84</v>
      </c>
      <c r="E707" s="225" t="s">
        <v>51</v>
      </c>
      <c r="F707" s="294">
        <v>7.64</v>
      </c>
      <c r="G707" s="225" t="s">
        <v>24</v>
      </c>
      <c r="H707" s="226">
        <f t="shared" si="24"/>
        <v>7.64</v>
      </c>
      <c r="I707" s="227">
        <v>200000</v>
      </c>
      <c r="J707" s="228">
        <f t="shared" si="25"/>
        <v>1000000</v>
      </c>
      <c r="K707" s="259"/>
    </row>
    <row r="708" spans="1:11" ht="19.5" customHeight="1">
      <c r="A708" s="257">
        <v>69</v>
      </c>
      <c r="B708" s="214">
        <v>1</v>
      </c>
      <c r="C708" s="220" t="s">
        <v>21</v>
      </c>
      <c r="D708" s="210" t="s">
        <v>41</v>
      </c>
      <c r="E708" s="214" t="s">
        <v>154</v>
      </c>
      <c r="F708" s="273">
        <v>7.8</v>
      </c>
      <c r="G708" s="214" t="s">
        <v>24</v>
      </c>
      <c r="H708" s="221">
        <f t="shared" si="24"/>
        <v>7.8</v>
      </c>
      <c r="I708" s="222">
        <v>200000</v>
      </c>
      <c r="J708" s="298">
        <f t="shared" si="25"/>
        <v>1000000</v>
      </c>
      <c r="K708" s="258"/>
    </row>
    <row r="709" spans="1:11" ht="19.5" customHeight="1">
      <c r="A709" s="257">
        <v>70</v>
      </c>
      <c r="B709" s="214">
        <v>1</v>
      </c>
      <c r="C709" s="220" t="s">
        <v>202</v>
      </c>
      <c r="D709" s="210" t="s">
        <v>82</v>
      </c>
      <c r="E709" s="214" t="s">
        <v>155</v>
      </c>
      <c r="F709" s="273">
        <v>7.89</v>
      </c>
      <c r="G709" s="214" t="s">
        <v>24</v>
      </c>
      <c r="H709" s="221">
        <f t="shared" si="24"/>
        <v>7.89</v>
      </c>
      <c r="I709" s="222">
        <v>200000</v>
      </c>
      <c r="J709" s="223">
        <f t="shared" si="25"/>
        <v>1000000</v>
      </c>
      <c r="K709" s="258"/>
    </row>
    <row r="710" spans="1:11" ht="19.5" customHeight="1">
      <c r="A710" s="257">
        <v>71</v>
      </c>
      <c r="B710" s="225">
        <v>2</v>
      </c>
      <c r="C710" s="224" t="s">
        <v>203</v>
      </c>
      <c r="D710" s="230" t="s">
        <v>26</v>
      </c>
      <c r="E710" s="225" t="s">
        <v>155</v>
      </c>
      <c r="F710" s="281">
        <v>7.83</v>
      </c>
      <c r="G710" s="225" t="s">
        <v>24</v>
      </c>
      <c r="H710" s="226">
        <f t="shared" si="24"/>
        <v>7.83</v>
      </c>
      <c r="I710" s="227">
        <v>200000</v>
      </c>
      <c r="J710" s="228">
        <f t="shared" si="25"/>
        <v>1000000</v>
      </c>
      <c r="K710" s="259"/>
    </row>
    <row r="711" spans="1:11" ht="19.5" customHeight="1">
      <c r="A711" s="257">
        <v>72</v>
      </c>
      <c r="B711" s="214">
        <v>1</v>
      </c>
      <c r="C711" s="220" t="s">
        <v>205</v>
      </c>
      <c r="D711" s="210" t="s">
        <v>144</v>
      </c>
      <c r="E711" s="214" t="s">
        <v>87</v>
      </c>
      <c r="F711" s="273">
        <v>7.83</v>
      </c>
      <c r="G711" s="214" t="s">
        <v>24</v>
      </c>
      <c r="H711" s="221">
        <f t="shared" si="24"/>
        <v>7.83</v>
      </c>
      <c r="I711" s="222">
        <v>200000</v>
      </c>
      <c r="J711" s="223">
        <f t="shared" si="25"/>
        <v>1000000</v>
      </c>
      <c r="K711" s="258"/>
    </row>
    <row r="712" spans="1:11" ht="19.5" customHeight="1">
      <c r="A712" s="257">
        <v>73</v>
      </c>
      <c r="B712" s="206">
        <v>2</v>
      </c>
      <c r="C712" s="229" t="s">
        <v>50</v>
      </c>
      <c r="D712" s="211" t="s">
        <v>84</v>
      </c>
      <c r="E712" s="206" t="s">
        <v>87</v>
      </c>
      <c r="F712" s="274">
        <v>7.69</v>
      </c>
      <c r="G712" s="206" t="s">
        <v>24</v>
      </c>
      <c r="H712" s="213">
        <f t="shared" si="24"/>
        <v>7.69</v>
      </c>
      <c r="I712" s="222">
        <v>200000</v>
      </c>
      <c r="J712" s="219">
        <f t="shared" si="25"/>
        <v>1000000</v>
      </c>
      <c r="K712" s="207"/>
    </row>
    <row r="713" spans="1:11" ht="19.5" customHeight="1">
      <c r="A713" s="257">
        <v>74</v>
      </c>
      <c r="B713" s="206">
        <v>3</v>
      </c>
      <c r="C713" s="229" t="s">
        <v>142</v>
      </c>
      <c r="D713" s="211" t="s">
        <v>204</v>
      </c>
      <c r="E713" s="206" t="s">
        <v>87</v>
      </c>
      <c r="F713" s="274">
        <v>7.69</v>
      </c>
      <c r="G713" s="206" t="s">
        <v>24</v>
      </c>
      <c r="H713" s="213">
        <f t="shared" si="24"/>
        <v>7.69</v>
      </c>
      <c r="I713" s="222">
        <v>200000</v>
      </c>
      <c r="J713" s="219">
        <f t="shared" si="25"/>
        <v>1000000</v>
      </c>
      <c r="K713" s="207"/>
    </row>
    <row r="714" spans="1:11" ht="19.5" customHeight="1">
      <c r="A714" s="257">
        <v>75</v>
      </c>
      <c r="B714" s="225">
        <v>4</v>
      </c>
      <c r="C714" s="224" t="s">
        <v>50</v>
      </c>
      <c r="D714" s="230" t="s">
        <v>79</v>
      </c>
      <c r="E714" s="225" t="s">
        <v>87</v>
      </c>
      <c r="F714" s="281">
        <v>7.66</v>
      </c>
      <c r="G714" s="225" t="s">
        <v>24</v>
      </c>
      <c r="H714" s="226">
        <f t="shared" si="24"/>
        <v>7.66</v>
      </c>
      <c r="I714" s="227">
        <v>200000</v>
      </c>
      <c r="J714" s="228">
        <f t="shared" si="25"/>
        <v>1000000</v>
      </c>
      <c r="K714" s="259"/>
    </row>
    <row r="715" spans="1:11" ht="19.5" customHeight="1">
      <c r="A715" s="257">
        <v>76</v>
      </c>
      <c r="B715" s="214">
        <v>1</v>
      </c>
      <c r="C715" s="220" t="s">
        <v>165</v>
      </c>
      <c r="D715" s="210" t="s">
        <v>206</v>
      </c>
      <c r="E715" s="214" t="s">
        <v>148</v>
      </c>
      <c r="F715" s="273">
        <v>8</v>
      </c>
      <c r="G715" s="214" t="s">
        <v>24</v>
      </c>
      <c r="H715" s="221">
        <f t="shared" si="24"/>
        <v>8</v>
      </c>
      <c r="I715" s="222">
        <v>250000</v>
      </c>
      <c r="J715" s="223">
        <f t="shared" si="25"/>
        <v>1250000</v>
      </c>
      <c r="K715" s="258"/>
    </row>
    <row r="716" spans="1:11" ht="19.5" customHeight="1">
      <c r="A716" s="257">
        <v>77</v>
      </c>
      <c r="B716" s="206">
        <v>2</v>
      </c>
      <c r="C716" s="229" t="s">
        <v>207</v>
      </c>
      <c r="D716" s="211" t="s">
        <v>161</v>
      </c>
      <c r="E716" s="206" t="s">
        <v>148</v>
      </c>
      <c r="F716" s="274">
        <v>7.77</v>
      </c>
      <c r="G716" s="206" t="s">
        <v>24</v>
      </c>
      <c r="H716" s="213">
        <f t="shared" si="24"/>
        <v>7.77</v>
      </c>
      <c r="I716" s="222">
        <v>200000</v>
      </c>
      <c r="J716" s="219">
        <f t="shared" si="25"/>
        <v>1000000</v>
      </c>
      <c r="K716" s="207"/>
    </row>
    <row r="717" spans="1:11" ht="19.5" customHeight="1">
      <c r="A717" s="257">
        <v>78</v>
      </c>
      <c r="B717" s="206">
        <v>3</v>
      </c>
      <c r="C717" s="229" t="s">
        <v>73</v>
      </c>
      <c r="D717" s="211" t="s">
        <v>115</v>
      </c>
      <c r="E717" s="206" t="s">
        <v>148</v>
      </c>
      <c r="F717" s="274">
        <v>7.66</v>
      </c>
      <c r="G717" s="206" t="s">
        <v>24</v>
      </c>
      <c r="H717" s="213">
        <f t="shared" si="24"/>
        <v>7.66</v>
      </c>
      <c r="I717" s="222">
        <v>200000</v>
      </c>
      <c r="J717" s="219">
        <f t="shared" si="25"/>
        <v>1000000</v>
      </c>
      <c r="K717" s="207"/>
    </row>
    <row r="718" spans="1:11" ht="19.5" customHeight="1">
      <c r="A718" s="257">
        <v>79</v>
      </c>
      <c r="B718" s="206">
        <v>4</v>
      </c>
      <c r="C718" s="229" t="s">
        <v>123</v>
      </c>
      <c r="D718" s="211" t="s">
        <v>192</v>
      </c>
      <c r="E718" s="206" t="s">
        <v>148</v>
      </c>
      <c r="F718" s="274">
        <v>7.63</v>
      </c>
      <c r="G718" s="206" t="s">
        <v>24</v>
      </c>
      <c r="H718" s="213">
        <f t="shared" si="24"/>
        <v>7.63</v>
      </c>
      <c r="I718" s="222">
        <v>200000</v>
      </c>
      <c r="J718" s="219">
        <f t="shared" si="25"/>
        <v>1000000</v>
      </c>
      <c r="K718" s="207"/>
    </row>
    <row r="719" spans="1:11" ht="19.5" customHeight="1">
      <c r="A719" s="257">
        <v>80</v>
      </c>
      <c r="B719" s="225">
        <v>5</v>
      </c>
      <c r="C719" s="224" t="s">
        <v>108</v>
      </c>
      <c r="D719" s="230" t="s">
        <v>45</v>
      </c>
      <c r="E719" s="225" t="s">
        <v>148</v>
      </c>
      <c r="F719" s="281">
        <v>7.6</v>
      </c>
      <c r="G719" s="225" t="s">
        <v>24</v>
      </c>
      <c r="H719" s="226">
        <f t="shared" si="24"/>
        <v>7.6</v>
      </c>
      <c r="I719" s="222">
        <v>200000</v>
      </c>
      <c r="J719" s="228">
        <f t="shared" si="25"/>
        <v>1000000</v>
      </c>
      <c r="K719" s="259"/>
    </row>
    <row r="720" spans="1:11" ht="19.5" customHeight="1">
      <c r="A720" s="257">
        <v>81</v>
      </c>
      <c r="B720" s="214">
        <v>1</v>
      </c>
      <c r="C720" s="220" t="s">
        <v>208</v>
      </c>
      <c r="D720" s="210" t="s">
        <v>43</v>
      </c>
      <c r="E720" s="214" t="s">
        <v>90</v>
      </c>
      <c r="F720" s="273">
        <v>8.67</v>
      </c>
      <c r="G720" s="214" t="s">
        <v>24</v>
      </c>
      <c r="H720" s="221">
        <f t="shared" si="24"/>
        <v>8.67</v>
      </c>
      <c r="I720" s="222">
        <v>250000</v>
      </c>
      <c r="J720" s="223">
        <f t="shared" si="25"/>
        <v>1250000</v>
      </c>
      <c r="K720" s="258"/>
    </row>
    <row r="721" spans="1:11" ht="19.5" customHeight="1">
      <c r="A721" s="257">
        <v>82</v>
      </c>
      <c r="B721" s="225">
        <v>2</v>
      </c>
      <c r="C721" s="224" t="s">
        <v>209</v>
      </c>
      <c r="D721" s="230" t="s">
        <v>43</v>
      </c>
      <c r="E721" s="225" t="s">
        <v>90</v>
      </c>
      <c r="F721" s="281">
        <v>7.85</v>
      </c>
      <c r="G721" s="225" t="s">
        <v>24</v>
      </c>
      <c r="H721" s="226">
        <f t="shared" si="24"/>
        <v>7.85</v>
      </c>
      <c r="I721" s="222">
        <v>200000</v>
      </c>
      <c r="J721" s="228">
        <f t="shared" si="25"/>
        <v>1000000</v>
      </c>
      <c r="K721" s="259"/>
    </row>
    <row r="722" spans="1:11" ht="19.5" customHeight="1">
      <c r="A722" s="257">
        <v>83</v>
      </c>
      <c r="B722" s="214">
        <v>1</v>
      </c>
      <c r="C722" s="277" t="s">
        <v>210</v>
      </c>
      <c r="D722" s="278" t="s">
        <v>211</v>
      </c>
      <c r="E722" s="214" t="s">
        <v>156</v>
      </c>
      <c r="F722" s="297">
        <v>7.83</v>
      </c>
      <c r="G722" s="214" t="s">
        <v>24</v>
      </c>
      <c r="H722" s="221">
        <f t="shared" si="24"/>
        <v>7.83</v>
      </c>
      <c r="I722" s="222">
        <v>200000</v>
      </c>
      <c r="J722" s="223">
        <f t="shared" si="25"/>
        <v>1000000</v>
      </c>
      <c r="K722" s="258"/>
    </row>
    <row r="723" spans="1:11" ht="19.5" customHeight="1">
      <c r="A723" s="257">
        <v>84</v>
      </c>
      <c r="B723" s="225">
        <v>2</v>
      </c>
      <c r="C723" s="279" t="s">
        <v>212</v>
      </c>
      <c r="D723" s="280" t="s">
        <v>213</v>
      </c>
      <c r="E723" s="225" t="s">
        <v>156</v>
      </c>
      <c r="F723" s="302">
        <v>7.76</v>
      </c>
      <c r="G723" s="225" t="s">
        <v>24</v>
      </c>
      <c r="H723" s="226">
        <f t="shared" si="24"/>
        <v>7.76</v>
      </c>
      <c r="I723" s="227">
        <v>200000</v>
      </c>
      <c r="J723" s="228">
        <f t="shared" si="25"/>
        <v>1000000</v>
      </c>
      <c r="K723" s="259"/>
    </row>
    <row r="724" spans="1:11" ht="19.5" customHeight="1">
      <c r="A724" s="257">
        <v>85</v>
      </c>
      <c r="B724" s="214">
        <v>1</v>
      </c>
      <c r="C724" s="277" t="s">
        <v>214</v>
      </c>
      <c r="D724" s="278" t="s">
        <v>215</v>
      </c>
      <c r="E724" s="214" t="s">
        <v>157</v>
      </c>
      <c r="F724" s="273">
        <v>7.66</v>
      </c>
      <c r="G724" s="214" t="s">
        <v>24</v>
      </c>
      <c r="H724" s="221">
        <f t="shared" si="24"/>
        <v>7.66</v>
      </c>
      <c r="I724" s="222">
        <v>200000</v>
      </c>
      <c r="J724" s="223">
        <f t="shared" si="25"/>
        <v>1000000</v>
      </c>
      <c r="K724" s="258"/>
    </row>
    <row r="725" spans="1:11" ht="19.5" customHeight="1">
      <c r="A725" s="257">
        <v>86</v>
      </c>
      <c r="B725" s="225">
        <v>2</v>
      </c>
      <c r="C725" s="279" t="s">
        <v>216</v>
      </c>
      <c r="D725" s="280" t="s">
        <v>217</v>
      </c>
      <c r="E725" s="225" t="s">
        <v>157</v>
      </c>
      <c r="F725" s="281">
        <v>7.55</v>
      </c>
      <c r="G725" s="225" t="s">
        <v>24</v>
      </c>
      <c r="H725" s="226">
        <f t="shared" si="24"/>
        <v>7.55</v>
      </c>
      <c r="I725" s="227">
        <v>200000</v>
      </c>
      <c r="J725" s="228">
        <f t="shared" si="25"/>
        <v>1000000</v>
      </c>
      <c r="K725" s="259"/>
    </row>
    <row r="726" spans="1:11" ht="19.5" customHeight="1">
      <c r="A726" s="257">
        <v>87</v>
      </c>
      <c r="B726" s="282">
        <v>1</v>
      </c>
      <c r="C726" s="283" t="s">
        <v>214</v>
      </c>
      <c r="D726" s="284" t="s">
        <v>218</v>
      </c>
      <c r="E726" s="282" t="s">
        <v>158</v>
      </c>
      <c r="F726" s="285">
        <v>8.05</v>
      </c>
      <c r="G726" s="300" t="s">
        <v>24</v>
      </c>
      <c r="H726" s="286">
        <f t="shared" si="24"/>
        <v>8.05</v>
      </c>
      <c r="I726" s="287">
        <v>250000</v>
      </c>
      <c r="J726" s="301">
        <f t="shared" si="25"/>
        <v>1250000</v>
      </c>
      <c r="K726" s="267"/>
    </row>
    <row r="727" spans="1:11" ht="19.5" customHeight="1">
      <c r="A727" s="257">
        <v>88</v>
      </c>
      <c r="B727" s="214">
        <v>1</v>
      </c>
      <c r="C727" s="277" t="s">
        <v>219</v>
      </c>
      <c r="D727" s="278" t="s">
        <v>62</v>
      </c>
      <c r="E727" s="214" t="s">
        <v>159</v>
      </c>
      <c r="F727" s="273">
        <v>8.09</v>
      </c>
      <c r="G727" s="214" t="s">
        <v>24</v>
      </c>
      <c r="H727" s="221">
        <f t="shared" si="24"/>
        <v>8.09</v>
      </c>
      <c r="I727" s="216">
        <v>250000</v>
      </c>
      <c r="J727" s="223">
        <f t="shared" si="25"/>
        <v>1250000</v>
      </c>
      <c r="K727" s="258"/>
    </row>
    <row r="728" spans="1:11" ht="19.5" customHeight="1">
      <c r="A728" s="257">
        <v>89</v>
      </c>
      <c r="B728" s="225">
        <v>2</v>
      </c>
      <c r="C728" s="279" t="s">
        <v>212</v>
      </c>
      <c r="D728" s="280" t="s">
        <v>41</v>
      </c>
      <c r="E728" s="225" t="s">
        <v>159</v>
      </c>
      <c r="F728" s="281">
        <v>7.77</v>
      </c>
      <c r="G728" s="225" t="s">
        <v>24</v>
      </c>
      <c r="H728" s="226">
        <f t="shared" si="24"/>
        <v>7.77</v>
      </c>
      <c r="I728" s="222">
        <v>200000</v>
      </c>
      <c r="J728" s="228">
        <f t="shared" si="25"/>
        <v>1000000</v>
      </c>
      <c r="K728" s="259"/>
    </row>
    <row r="729" spans="1:11" ht="19.5" customHeight="1">
      <c r="A729" s="257">
        <v>90</v>
      </c>
      <c r="B729" s="214">
        <v>1</v>
      </c>
      <c r="C729" s="277" t="s">
        <v>220</v>
      </c>
      <c r="D729" s="278" t="s">
        <v>221</v>
      </c>
      <c r="E729" s="214" t="s">
        <v>160</v>
      </c>
      <c r="F729" s="295">
        <v>8.25</v>
      </c>
      <c r="G729" s="214" t="s">
        <v>24</v>
      </c>
      <c r="H729" s="221">
        <f t="shared" si="24"/>
        <v>8.25</v>
      </c>
      <c r="I729" s="222">
        <v>250000</v>
      </c>
      <c r="J729" s="223">
        <f t="shared" si="25"/>
        <v>1250000</v>
      </c>
      <c r="K729" s="258"/>
    </row>
    <row r="730" spans="1:11" ht="19.5" customHeight="1">
      <c r="A730" s="257">
        <v>91</v>
      </c>
      <c r="B730" s="206">
        <v>2</v>
      </c>
      <c r="C730" s="275" t="s">
        <v>212</v>
      </c>
      <c r="D730" s="276" t="s">
        <v>41</v>
      </c>
      <c r="E730" s="206" t="s">
        <v>160</v>
      </c>
      <c r="F730" s="296">
        <v>8</v>
      </c>
      <c r="G730" s="206" t="s">
        <v>24</v>
      </c>
      <c r="H730" s="213">
        <f t="shared" si="24"/>
        <v>8</v>
      </c>
      <c r="I730" s="222">
        <v>250000</v>
      </c>
      <c r="J730" s="219">
        <f t="shared" si="25"/>
        <v>1250000</v>
      </c>
      <c r="K730" s="207"/>
    </row>
    <row r="731" spans="1:11" ht="19.5" customHeight="1">
      <c r="A731" s="257">
        <v>92</v>
      </c>
      <c r="B731" s="206">
        <v>3</v>
      </c>
      <c r="C731" s="275" t="s">
        <v>216</v>
      </c>
      <c r="D731" s="276" t="s">
        <v>222</v>
      </c>
      <c r="E731" s="206" t="s">
        <v>160</v>
      </c>
      <c r="F731" s="296">
        <v>7.82</v>
      </c>
      <c r="G731" s="206" t="s">
        <v>24</v>
      </c>
      <c r="H731" s="213">
        <f t="shared" si="24"/>
        <v>7.82</v>
      </c>
      <c r="I731" s="222">
        <v>200000</v>
      </c>
      <c r="J731" s="219">
        <f t="shared" si="25"/>
        <v>1000000</v>
      </c>
      <c r="K731" s="207"/>
    </row>
    <row r="732" spans="1:11" ht="19.5" customHeight="1">
      <c r="A732" s="257">
        <v>93</v>
      </c>
      <c r="B732" s="206">
        <v>4</v>
      </c>
      <c r="C732" s="275" t="s">
        <v>223</v>
      </c>
      <c r="D732" s="276" t="s">
        <v>224</v>
      </c>
      <c r="E732" s="206" t="s">
        <v>160</v>
      </c>
      <c r="F732" s="296">
        <v>7.71</v>
      </c>
      <c r="G732" s="206" t="s">
        <v>24</v>
      </c>
      <c r="H732" s="213">
        <f t="shared" si="24"/>
        <v>7.71</v>
      </c>
      <c r="I732" s="222">
        <v>200000</v>
      </c>
      <c r="J732" s="219">
        <f t="shared" si="25"/>
        <v>1000000</v>
      </c>
      <c r="K732" s="207"/>
    </row>
    <row r="733" spans="1:11" ht="18.75">
      <c r="A733" s="266"/>
      <c r="B733" s="262"/>
      <c r="C733" s="260" t="s">
        <v>125</v>
      </c>
      <c r="D733" s="261"/>
      <c r="E733" s="237"/>
      <c r="F733" s="237"/>
      <c r="G733" s="262"/>
      <c r="H733" s="262"/>
      <c r="I733" s="263"/>
      <c r="J733" s="268">
        <f>SUM(J640:J732)</f>
        <v>101500000</v>
      </c>
      <c r="K733" s="264"/>
    </row>
    <row r="734" spans="1:11" ht="15">
      <c r="A734" s="75"/>
      <c r="B734" s="75"/>
      <c r="C734" s="75"/>
      <c r="D734" s="75"/>
      <c r="E734" s="391"/>
      <c r="F734" s="75"/>
      <c r="G734" s="75"/>
      <c r="H734" s="75"/>
      <c r="I734" s="75"/>
      <c r="J734" s="76"/>
      <c r="K734" s="75"/>
    </row>
    <row r="735" spans="3:11" ht="17.25">
      <c r="C735" s="78" t="s">
        <v>52</v>
      </c>
      <c r="D735" s="78"/>
      <c r="E735" s="390"/>
      <c r="F735" s="78"/>
      <c r="G735" s="78" t="s">
        <v>227</v>
      </c>
      <c r="H735" s="79"/>
      <c r="I735" s="78"/>
      <c r="J735" s="80" t="s">
        <v>150</v>
      </c>
      <c r="K735" s="77"/>
    </row>
    <row r="736" spans="3:11" ht="15.75">
      <c r="C736" s="81"/>
      <c r="D736" s="81"/>
      <c r="E736" s="392"/>
      <c r="F736" s="81"/>
      <c r="G736" s="81"/>
      <c r="H736" s="82"/>
      <c r="I736" s="83"/>
      <c r="J736" s="83"/>
      <c r="K736" s="77"/>
    </row>
    <row r="737" spans="3:11" ht="15.75">
      <c r="C737" s="81"/>
      <c r="D737" s="81"/>
      <c r="E737" s="392"/>
      <c r="F737" s="81"/>
      <c r="G737" s="81"/>
      <c r="H737" s="82"/>
      <c r="I737" s="83"/>
      <c r="J737" s="83"/>
      <c r="K737" s="77"/>
    </row>
    <row r="738" spans="3:11" ht="15.75">
      <c r="C738" s="81"/>
      <c r="D738" s="81"/>
      <c r="E738" s="392"/>
      <c r="F738" s="81"/>
      <c r="G738" s="81"/>
      <c r="H738" s="82"/>
      <c r="I738" s="83"/>
      <c r="J738" s="83"/>
      <c r="K738" s="77"/>
    </row>
    <row r="739" spans="3:10" ht="18">
      <c r="C739" s="84"/>
      <c r="D739" s="84"/>
      <c r="E739" s="392"/>
      <c r="F739" s="84"/>
      <c r="G739" s="85" t="s">
        <v>402</v>
      </c>
      <c r="H739" s="86"/>
      <c r="I739" s="85"/>
      <c r="J739" s="87" t="s">
        <v>149</v>
      </c>
    </row>
    <row r="759" spans="1:11" ht="17.25">
      <c r="A759" s="431" t="s">
        <v>0</v>
      </c>
      <c r="B759" s="431"/>
      <c r="C759" s="431"/>
      <c r="D759" s="431"/>
      <c r="E759" s="433" t="s">
        <v>58</v>
      </c>
      <c r="F759" s="433"/>
      <c r="G759" s="433"/>
      <c r="H759" s="433"/>
      <c r="I759" s="433"/>
      <c r="J759" s="433"/>
      <c r="K759" s="433"/>
    </row>
    <row r="760" spans="1:11" ht="17.25">
      <c r="A760" s="434" t="s">
        <v>1</v>
      </c>
      <c r="B760" s="434"/>
      <c r="C760" s="434"/>
      <c r="D760" s="99"/>
      <c r="E760" s="413" t="s">
        <v>59</v>
      </c>
      <c r="F760" s="413"/>
      <c r="G760" s="413"/>
      <c r="H760" s="413"/>
      <c r="I760" s="413"/>
      <c r="J760" s="413"/>
      <c r="K760" s="413"/>
    </row>
    <row r="761" spans="1:11" ht="15.75">
      <c r="A761" s="1"/>
      <c r="B761" s="265"/>
      <c r="C761" s="3"/>
      <c r="D761" s="3"/>
      <c r="E761" s="4"/>
      <c r="F761" s="3"/>
      <c r="G761" s="5"/>
      <c r="H761" s="5"/>
      <c r="I761" s="6"/>
      <c r="J761" s="7"/>
      <c r="K761" s="3"/>
    </row>
    <row r="762" spans="1:11" ht="21.75" customHeight="1">
      <c r="A762" s="8" t="s">
        <v>3</v>
      </c>
      <c r="B762" s="9" t="s">
        <v>4</v>
      </c>
      <c r="C762" s="10"/>
      <c r="D762" s="11"/>
      <c r="E762" s="12"/>
      <c r="F762" s="13" t="s">
        <v>5</v>
      </c>
      <c r="G762" s="14"/>
      <c r="H762" s="14"/>
      <c r="I762" s="15" t="s">
        <v>6</v>
      </c>
      <c r="J762" s="16" t="s">
        <v>7</v>
      </c>
      <c r="K762" s="17" t="s">
        <v>8</v>
      </c>
    </row>
    <row r="763" spans="1:11" ht="21.75" customHeight="1">
      <c r="A763" s="18" t="s">
        <v>9</v>
      </c>
      <c r="B763" s="19" t="s">
        <v>9</v>
      </c>
      <c r="C763" s="100" t="s">
        <v>10</v>
      </c>
      <c r="D763" s="19"/>
      <c r="E763" s="20" t="s">
        <v>11</v>
      </c>
      <c r="F763" s="20" t="s">
        <v>12</v>
      </c>
      <c r="G763" s="21" t="s">
        <v>13</v>
      </c>
      <c r="H763" s="21" t="s">
        <v>7</v>
      </c>
      <c r="I763" s="22" t="s">
        <v>14</v>
      </c>
      <c r="J763" s="23" t="s">
        <v>15</v>
      </c>
      <c r="K763" s="21" t="s">
        <v>16</v>
      </c>
    </row>
    <row r="764" spans="1:11" ht="21.75" customHeight="1">
      <c r="A764" s="24"/>
      <c r="B764" s="25" t="s">
        <v>17</v>
      </c>
      <c r="C764" s="26"/>
      <c r="D764" s="27"/>
      <c r="E764" s="28"/>
      <c r="F764" s="28" t="s">
        <v>18</v>
      </c>
      <c r="G764" s="29" t="s">
        <v>19</v>
      </c>
      <c r="H764" s="29"/>
      <c r="I764" s="30"/>
      <c r="J764" s="30" t="s">
        <v>20</v>
      </c>
      <c r="K764" s="31"/>
    </row>
    <row r="765" spans="1:11" ht="21.75" customHeight="1">
      <c r="A765" s="32">
        <v>1</v>
      </c>
      <c r="B765" s="34">
        <v>1</v>
      </c>
      <c r="C765" s="103" t="s">
        <v>27</v>
      </c>
      <c r="D765" s="123" t="s">
        <v>28</v>
      </c>
      <c r="E765" s="34" t="s">
        <v>23</v>
      </c>
      <c r="F765" s="117">
        <v>8.333333333333334</v>
      </c>
      <c r="G765" s="35" t="s">
        <v>24</v>
      </c>
      <c r="H765" s="117">
        <v>8.333333333333334</v>
      </c>
      <c r="I765" s="37">
        <v>200000</v>
      </c>
      <c r="J765" s="38">
        <f aca="true" t="shared" si="26" ref="J765:J790">I765*5</f>
        <v>1000000</v>
      </c>
      <c r="K765" s="39"/>
    </row>
    <row r="766" spans="1:11" ht="21.75" customHeight="1">
      <c r="A766" s="118">
        <v>2</v>
      </c>
      <c r="B766" s="62">
        <v>2</v>
      </c>
      <c r="C766" s="107" t="s">
        <v>25</v>
      </c>
      <c r="D766" s="105" t="s">
        <v>26</v>
      </c>
      <c r="E766" s="62" t="s">
        <v>23</v>
      </c>
      <c r="F766" s="119">
        <v>8.19047619047619</v>
      </c>
      <c r="G766" s="120" t="s">
        <v>24</v>
      </c>
      <c r="H766" s="119">
        <v>8.19047619047619</v>
      </c>
      <c r="I766" s="64">
        <v>200000</v>
      </c>
      <c r="J766" s="65">
        <f t="shared" si="26"/>
        <v>1000000</v>
      </c>
      <c r="K766" s="66"/>
    </row>
    <row r="767" spans="1:11" ht="21.75" customHeight="1">
      <c r="A767" s="118">
        <v>3</v>
      </c>
      <c r="B767" s="62">
        <v>3</v>
      </c>
      <c r="C767" s="107" t="s">
        <v>60</v>
      </c>
      <c r="D767" s="105" t="s">
        <v>41</v>
      </c>
      <c r="E767" s="62" t="s">
        <v>23</v>
      </c>
      <c r="F767" s="119">
        <v>8.19047619047619</v>
      </c>
      <c r="G767" s="120" t="s">
        <v>24</v>
      </c>
      <c r="H767" s="119">
        <v>8.19047619047619</v>
      </c>
      <c r="I767" s="64">
        <v>200000</v>
      </c>
      <c r="J767" s="65">
        <f t="shared" si="26"/>
        <v>1000000</v>
      </c>
      <c r="K767" s="66"/>
    </row>
    <row r="768" spans="1:11" ht="21.75" customHeight="1">
      <c r="A768" s="118">
        <v>4</v>
      </c>
      <c r="B768" s="62">
        <v>4</v>
      </c>
      <c r="C768" s="107" t="s">
        <v>61</v>
      </c>
      <c r="D768" s="105" t="s">
        <v>62</v>
      </c>
      <c r="E768" s="62" t="s">
        <v>23</v>
      </c>
      <c r="F768" s="119">
        <v>8.142857142857142</v>
      </c>
      <c r="G768" s="116" t="s">
        <v>32</v>
      </c>
      <c r="H768" s="119">
        <v>8.142857142857142</v>
      </c>
      <c r="I768" s="64">
        <v>200000</v>
      </c>
      <c r="J768" s="65">
        <f t="shared" si="26"/>
        <v>1000000</v>
      </c>
      <c r="K768" s="66"/>
    </row>
    <row r="769" spans="1:11" ht="21.75" customHeight="1">
      <c r="A769" s="118">
        <v>5</v>
      </c>
      <c r="B769" s="62">
        <v>5</v>
      </c>
      <c r="C769" s="107" t="s">
        <v>63</v>
      </c>
      <c r="D769" s="105" t="s">
        <v>35</v>
      </c>
      <c r="E769" s="62" t="s">
        <v>23</v>
      </c>
      <c r="F769" s="119">
        <v>8</v>
      </c>
      <c r="G769" s="120" t="s">
        <v>24</v>
      </c>
      <c r="H769" s="119">
        <v>8</v>
      </c>
      <c r="I769" s="64">
        <v>200000</v>
      </c>
      <c r="J769" s="65">
        <f t="shared" si="26"/>
        <v>1000000</v>
      </c>
      <c r="K769" s="66"/>
    </row>
    <row r="770" spans="1:11" ht="21.75" customHeight="1">
      <c r="A770" s="118">
        <v>6</v>
      </c>
      <c r="B770" s="62">
        <v>6</v>
      </c>
      <c r="C770" s="107" t="s">
        <v>50</v>
      </c>
      <c r="D770" s="105" t="s">
        <v>64</v>
      </c>
      <c r="E770" s="62" t="s">
        <v>23</v>
      </c>
      <c r="F770" s="119">
        <v>8</v>
      </c>
      <c r="G770" s="120" t="s">
        <v>24</v>
      </c>
      <c r="H770" s="119">
        <v>8</v>
      </c>
      <c r="I770" s="64">
        <v>200000</v>
      </c>
      <c r="J770" s="65">
        <f t="shared" si="26"/>
        <v>1000000</v>
      </c>
      <c r="K770" s="66"/>
    </row>
    <row r="771" spans="1:11" ht="21.75" customHeight="1">
      <c r="A771" s="118">
        <v>7</v>
      </c>
      <c r="B771" s="62">
        <v>7</v>
      </c>
      <c r="C771" s="107" t="s">
        <v>21</v>
      </c>
      <c r="D771" s="105" t="s">
        <v>22</v>
      </c>
      <c r="E771" s="62" t="s">
        <v>23</v>
      </c>
      <c r="F771" s="119">
        <v>8</v>
      </c>
      <c r="G771" s="120" t="s">
        <v>24</v>
      </c>
      <c r="H771" s="119">
        <v>8</v>
      </c>
      <c r="I771" s="64">
        <v>200000</v>
      </c>
      <c r="J771" s="65">
        <f t="shared" si="26"/>
        <v>1000000</v>
      </c>
      <c r="K771" s="66"/>
    </row>
    <row r="772" spans="1:11" ht="21.75" customHeight="1">
      <c r="A772" s="118">
        <v>8</v>
      </c>
      <c r="B772" s="62">
        <v>8</v>
      </c>
      <c r="C772" s="136" t="s">
        <v>40</v>
      </c>
      <c r="D772" s="137" t="s">
        <v>65</v>
      </c>
      <c r="E772" s="62" t="s">
        <v>23</v>
      </c>
      <c r="F772" s="119">
        <v>7.9523809523809526</v>
      </c>
      <c r="G772" s="120" t="s">
        <v>24</v>
      </c>
      <c r="H772" s="119">
        <v>7.9523809523809526</v>
      </c>
      <c r="I772" s="64">
        <v>150000</v>
      </c>
      <c r="J772" s="65">
        <f t="shared" si="26"/>
        <v>750000</v>
      </c>
      <c r="K772" s="66"/>
    </row>
    <row r="773" spans="1:11" ht="21.75" customHeight="1">
      <c r="A773" s="118">
        <v>9</v>
      </c>
      <c r="B773" s="62">
        <v>9</v>
      </c>
      <c r="C773" s="107" t="s">
        <v>34</v>
      </c>
      <c r="D773" s="105" t="s">
        <v>66</v>
      </c>
      <c r="E773" s="62" t="s">
        <v>23</v>
      </c>
      <c r="F773" s="119">
        <v>7.9523809523809526</v>
      </c>
      <c r="G773" s="120" t="s">
        <v>24</v>
      </c>
      <c r="H773" s="119">
        <v>7.9523809523809526</v>
      </c>
      <c r="I773" s="64">
        <v>150000</v>
      </c>
      <c r="J773" s="65">
        <f t="shared" si="26"/>
        <v>750000</v>
      </c>
      <c r="K773" s="66"/>
    </row>
    <row r="774" spans="1:11" ht="21.75" customHeight="1">
      <c r="A774" s="67">
        <v>10</v>
      </c>
      <c r="B774" s="49">
        <v>10</v>
      </c>
      <c r="C774" s="110" t="s">
        <v>21</v>
      </c>
      <c r="D774" s="138" t="s">
        <v>43</v>
      </c>
      <c r="E774" s="49" t="s">
        <v>23</v>
      </c>
      <c r="F774" s="121">
        <v>7.809523809523809</v>
      </c>
      <c r="G774" s="50" t="s">
        <v>24</v>
      </c>
      <c r="H774" s="121">
        <v>7.809523809523809</v>
      </c>
      <c r="I774" s="52">
        <v>150000</v>
      </c>
      <c r="J774" s="53">
        <f t="shared" si="26"/>
        <v>750000</v>
      </c>
      <c r="K774" s="54"/>
    </row>
    <row r="775" spans="1:11" ht="21.75" customHeight="1">
      <c r="A775" s="114">
        <v>11</v>
      </c>
      <c r="B775" s="56">
        <v>1</v>
      </c>
      <c r="C775" s="104" t="s">
        <v>21</v>
      </c>
      <c r="D775" s="115" t="s">
        <v>33</v>
      </c>
      <c r="E775" s="56" t="s">
        <v>31</v>
      </c>
      <c r="F775" s="150">
        <v>8.826086956521738</v>
      </c>
      <c r="G775" s="35" t="s">
        <v>24</v>
      </c>
      <c r="H775" s="151">
        <v>8.826086956521738</v>
      </c>
      <c r="I775" s="58">
        <v>200000</v>
      </c>
      <c r="J775" s="59">
        <f t="shared" si="26"/>
        <v>1000000</v>
      </c>
      <c r="K775" s="60"/>
    </row>
    <row r="776" spans="1:11" ht="21.75" customHeight="1">
      <c r="A776" s="40">
        <v>12</v>
      </c>
      <c r="B776" s="62">
        <v>2</v>
      </c>
      <c r="C776" s="102" t="s">
        <v>34</v>
      </c>
      <c r="D776" s="105" t="s">
        <v>35</v>
      </c>
      <c r="E776" s="62" t="s">
        <v>31</v>
      </c>
      <c r="F776" s="152">
        <v>8.304347826086957</v>
      </c>
      <c r="G776" s="120" t="s">
        <v>24</v>
      </c>
      <c r="H776" s="153">
        <v>8.304347826086957</v>
      </c>
      <c r="I776" s="64">
        <v>200000</v>
      </c>
      <c r="J776" s="65">
        <f t="shared" si="26"/>
        <v>1000000</v>
      </c>
      <c r="K776" s="66"/>
    </row>
    <row r="777" spans="1:11" ht="21.75" customHeight="1">
      <c r="A777" s="32">
        <v>13</v>
      </c>
      <c r="B777" s="62">
        <v>3</v>
      </c>
      <c r="C777" s="102" t="s">
        <v>29</v>
      </c>
      <c r="D777" s="105" t="s">
        <v>30</v>
      </c>
      <c r="E777" s="62" t="s">
        <v>31</v>
      </c>
      <c r="F777" s="152">
        <v>8</v>
      </c>
      <c r="G777" s="116" t="s">
        <v>32</v>
      </c>
      <c r="H777" s="153">
        <v>8</v>
      </c>
      <c r="I777" s="64">
        <v>200000</v>
      </c>
      <c r="J777" s="65">
        <f t="shared" si="26"/>
        <v>1000000</v>
      </c>
      <c r="K777" s="66"/>
    </row>
    <row r="778" spans="1:11" ht="21.75" customHeight="1">
      <c r="A778" s="40">
        <v>14</v>
      </c>
      <c r="B778" s="56">
        <v>4</v>
      </c>
      <c r="C778" s="102" t="s">
        <v>67</v>
      </c>
      <c r="D778" s="105" t="s">
        <v>68</v>
      </c>
      <c r="E778" s="62" t="s">
        <v>31</v>
      </c>
      <c r="F778" s="152">
        <v>7.913043478260869</v>
      </c>
      <c r="G778" s="120" t="s">
        <v>24</v>
      </c>
      <c r="H778" s="153">
        <v>7.913043478260869</v>
      </c>
      <c r="I778" s="45">
        <v>150000</v>
      </c>
      <c r="J778" s="65">
        <f t="shared" si="26"/>
        <v>750000</v>
      </c>
      <c r="K778" s="66"/>
    </row>
    <row r="779" spans="1:11" ht="21.75" customHeight="1">
      <c r="A779" s="32">
        <v>15</v>
      </c>
      <c r="B779" s="62">
        <v>5</v>
      </c>
      <c r="C779" s="102" t="s">
        <v>69</v>
      </c>
      <c r="D779" s="105" t="s">
        <v>70</v>
      </c>
      <c r="E779" s="62" t="s">
        <v>31</v>
      </c>
      <c r="F779" s="152">
        <v>7.913043478260869</v>
      </c>
      <c r="G779" s="120" t="s">
        <v>24</v>
      </c>
      <c r="H779" s="153">
        <v>7.913043478260869</v>
      </c>
      <c r="I779" s="45">
        <v>150000</v>
      </c>
      <c r="J779" s="65">
        <f t="shared" si="26"/>
        <v>750000</v>
      </c>
      <c r="K779" s="66"/>
    </row>
    <row r="780" spans="1:11" ht="21.75" customHeight="1">
      <c r="A780" s="40">
        <v>16</v>
      </c>
      <c r="B780" s="62">
        <v>6</v>
      </c>
      <c r="C780" s="102" t="s">
        <v>34</v>
      </c>
      <c r="D780" s="105" t="s">
        <v>49</v>
      </c>
      <c r="E780" s="62" t="s">
        <v>31</v>
      </c>
      <c r="F780" s="152">
        <v>7.826086956521739</v>
      </c>
      <c r="G780" s="120" t="s">
        <v>24</v>
      </c>
      <c r="H780" s="153">
        <v>7.826086956521739</v>
      </c>
      <c r="I780" s="45">
        <v>150000</v>
      </c>
      <c r="J780" s="65">
        <f t="shared" si="26"/>
        <v>750000</v>
      </c>
      <c r="K780" s="66"/>
    </row>
    <row r="781" spans="1:11" ht="21.75" customHeight="1">
      <c r="A781" s="8">
        <v>17</v>
      </c>
      <c r="B781" s="201">
        <v>7</v>
      </c>
      <c r="C781" s="106" t="s">
        <v>71</v>
      </c>
      <c r="D781" s="122" t="s">
        <v>41</v>
      </c>
      <c r="E781" s="42" t="s">
        <v>31</v>
      </c>
      <c r="F781" s="154">
        <v>7.826086956521739</v>
      </c>
      <c r="G781" s="50" t="s">
        <v>24</v>
      </c>
      <c r="H781" s="155">
        <v>7.826086956521739</v>
      </c>
      <c r="I781" s="45">
        <v>150000</v>
      </c>
      <c r="J781" s="46">
        <f t="shared" si="26"/>
        <v>750000</v>
      </c>
      <c r="K781" s="47"/>
    </row>
    <row r="782" spans="1:11" ht="21.75" customHeight="1">
      <c r="A782" s="32">
        <v>18</v>
      </c>
      <c r="B782" s="34">
        <v>1</v>
      </c>
      <c r="C782" s="103" t="s">
        <v>72</v>
      </c>
      <c r="D782" s="123" t="s">
        <v>39</v>
      </c>
      <c r="E782" s="34" t="s">
        <v>38</v>
      </c>
      <c r="F782" s="124">
        <v>8.205882352941176</v>
      </c>
      <c r="G782" s="35" t="s">
        <v>24</v>
      </c>
      <c r="H782" s="124">
        <v>8.205882352941176</v>
      </c>
      <c r="I782" s="37">
        <v>200000</v>
      </c>
      <c r="J782" s="38">
        <f t="shared" si="26"/>
        <v>1000000</v>
      </c>
      <c r="K782" s="39"/>
    </row>
    <row r="783" spans="1:11" ht="21.75" customHeight="1">
      <c r="A783" s="118">
        <v>19</v>
      </c>
      <c r="B783" s="62">
        <v>2</v>
      </c>
      <c r="C783" s="107" t="s">
        <v>36</v>
      </c>
      <c r="D783" s="105" t="s">
        <v>37</v>
      </c>
      <c r="E783" s="62" t="s">
        <v>38</v>
      </c>
      <c r="F783" s="125">
        <v>7.882352941176471</v>
      </c>
      <c r="G783" s="120" t="s">
        <v>24</v>
      </c>
      <c r="H783" s="125">
        <v>7.882352941176471</v>
      </c>
      <c r="I783" s="64">
        <v>150000</v>
      </c>
      <c r="J783" s="65">
        <f t="shared" si="26"/>
        <v>750000</v>
      </c>
      <c r="K783" s="66"/>
    </row>
    <row r="784" spans="1:11" ht="21.75" customHeight="1">
      <c r="A784" s="67">
        <v>20</v>
      </c>
      <c r="B784" s="49">
        <v>3</v>
      </c>
      <c r="C784" s="108" t="s">
        <v>73</v>
      </c>
      <c r="D784" s="126" t="s">
        <v>74</v>
      </c>
      <c r="E784" s="49" t="s">
        <v>38</v>
      </c>
      <c r="F784" s="127">
        <v>7.794117647058823</v>
      </c>
      <c r="G784" s="50" t="s">
        <v>24</v>
      </c>
      <c r="H784" s="127">
        <v>7.794117647058823</v>
      </c>
      <c r="I784" s="52">
        <v>150000</v>
      </c>
      <c r="J784" s="53">
        <f t="shared" si="26"/>
        <v>750000</v>
      </c>
      <c r="K784" s="54"/>
    </row>
    <row r="785" spans="1:11" ht="21.75" customHeight="1">
      <c r="A785" s="128">
        <v>21</v>
      </c>
      <c r="B785" s="129">
        <v>1</v>
      </c>
      <c r="C785" s="113" t="s">
        <v>61</v>
      </c>
      <c r="D785" s="139" t="s">
        <v>62</v>
      </c>
      <c r="E785" s="129" t="s">
        <v>42</v>
      </c>
      <c r="F785" s="130">
        <v>8.375</v>
      </c>
      <c r="G785" s="116" t="s">
        <v>32</v>
      </c>
      <c r="H785" s="94">
        <f aca="true" t="shared" si="27" ref="H785:H790">F785</f>
        <v>8.375</v>
      </c>
      <c r="I785" s="95">
        <v>200000</v>
      </c>
      <c r="J785" s="96">
        <f t="shared" si="26"/>
        <v>1000000</v>
      </c>
      <c r="K785" s="97"/>
    </row>
    <row r="786" spans="1:11" ht="21.75" customHeight="1">
      <c r="A786" s="18">
        <v>22</v>
      </c>
      <c r="B786" s="56">
        <v>1</v>
      </c>
      <c r="C786" s="111" t="s">
        <v>50</v>
      </c>
      <c r="D786" s="115" t="s">
        <v>45</v>
      </c>
      <c r="E786" s="56" t="s">
        <v>44</v>
      </c>
      <c r="F786" s="117">
        <v>7.885714285714286</v>
      </c>
      <c r="G786" s="63" t="s">
        <v>24</v>
      </c>
      <c r="H786" s="57">
        <f t="shared" si="27"/>
        <v>7.885714285714286</v>
      </c>
      <c r="I786" s="58">
        <v>150000</v>
      </c>
      <c r="J786" s="59">
        <f t="shared" si="26"/>
        <v>750000</v>
      </c>
      <c r="K786" s="60"/>
    </row>
    <row r="787" spans="1:11" ht="21.75" customHeight="1">
      <c r="A787" s="8">
        <v>23</v>
      </c>
      <c r="B787" s="42">
        <v>2</v>
      </c>
      <c r="C787" s="112" t="s">
        <v>75</v>
      </c>
      <c r="D787" s="122" t="s">
        <v>45</v>
      </c>
      <c r="E787" s="42" t="s">
        <v>44</v>
      </c>
      <c r="F787" s="121">
        <v>7.771428571428571</v>
      </c>
      <c r="G787" s="43" t="s">
        <v>24</v>
      </c>
      <c r="H787" s="44">
        <f t="shared" si="27"/>
        <v>7.771428571428571</v>
      </c>
      <c r="I787" s="45">
        <v>150000</v>
      </c>
      <c r="J787" s="46">
        <f t="shared" si="26"/>
        <v>750000</v>
      </c>
      <c r="K787" s="47"/>
    </row>
    <row r="788" spans="1:11" ht="21.75" customHeight="1">
      <c r="A788" s="32">
        <v>24</v>
      </c>
      <c r="B788" s="34">
        <v>1</v>
      </c>
      <c r="C788" s="103" t="s">
        <v>76</v>
      </c>
      <c r="D788" s="123" t="s">
        <v>77</v>
      </c>
      <c r="E788" s="34" t="s">
        <v>46</v>
      </c>
      <c r="F788" s="117">
        <v>8.09375</v>
      </c>
      <c r="G788" s="35" t="s">
        <v>24</v>
      </c>
      <c r="H788" s="36">
        <f t="shared" si="27"/>
        <v>8.09375</v>
      </c>
      <c r="I788" s="37">
        <v>200000</v>
      </c>
      <c r="J788" s="38">
        <f t="shared" si="26"/>
        <v>1000000</v>
      </c>
      <c r="K788" s="39"/>
    </row>
    <row r="789" spans="1:11" ht="21.75" customHeight="1">
      <c r="A789" s="67">
        <v>25</v>
      </c>
      <c r="B789" s="49">
        <v>2</v>
      </c>
      <c r="C789" s="110" t="s">
        <v>47</v>
      </c>
      <c r="D789" s="138" t="s">
        <v>48</v>
      </c>
      <c r="E789" s="49" t="s">
        <v>46</v>
      </c>
      <c r="F789" s="121">
        <v>8.0625</v>
      </c>
      <c r="G789" s="116" t="s">
        <v>32</v>
      </c>
      <c r="H789" s="51">
        <f t="shared" si="27"/>
        <v>8.0625</v>
      </c>
      <c r="I789" s="52">
        <v>200000</v>
      </c>
      <c r="J789" s="53">
        <f t="shared" si="26"/>
        <v>1000000</v>
      </c>
      <c r="K789" s="54"/>
    </row>
    <row r="790" spans="1:11" ht="21.75" customHeight="1">
      <c r="A790" s="18">
        <v>26</v>
      </c>
      <c r="B790" s="131">
        <v>1</v>
      </c>
      <c r="C790" s="109" t="s">
        <v>78</v>
      </c>
      <c r="D790" s="140" t="s">
        <v>79</v>
      </c>
      <c r="E790" s="131" t="s">
        <v>51</v>
      </c>
      <c r="F790" s="98">
        <v>7.8</v>
      </c>
      <c r="G790" s="63" t="s">
        <v>24</v>
      </c>
      <c r="H790" s="90">
        <f t="shared" si="27"/>
        <v>7.8</v>
      </c>
      <c r="I790" s="132">
        <v>150000</v>
      </c>
      <c r="J790" s="91">
        <f t="shared" si="26"/>
        <v>750000</v>
      </c>
      <c r="K790" s="92"/>
    </row>
    <row r="791" spans="1:11" s="74" customFormat="1" ht="21.75" customHeight="1">
      <c r="A791" s="128"/>
      <c r="B791" s="215"/>
      <c r="C791" s="159" t="s">
        <v>80</v>
      </c>
      <c r="D791" s="160"/>
      <c r="E791" s="14"/>
      <c r="F791" s="14"/>
      <c r="G791" s="14"/>
      <c r="H791" s="14"/>
      <c r="I791" s="134"/>
      <c r="J791" s="96">
        <f>SUM(J765:J790)</f>
        <v>23000000</v>
      </c>
      <c r="K791" s="135"/>
    </row>
    <row r="792" spans="1:11" ht="15">
      <c r="A792" s="75"/>
      <c r="B792" s="75"/>
      <c r="C792" s="75"/>
      <c r="D792" s="75"/>
      <c r="E792" s="391"/>
      <c r="F792" s="75"/>
      <c r="G792" s="75"/>
      <c r="H792" s="75"/>
      <c r="I792" s="75"/>
      <c r="J792" s="76"/>
      <c r="K792" s="75"/>
    </row>
    <row r="793" spans="3:11" ht="17.25">
      <c r="C793" s="78" t="s">
        <v>52</v>
      </c>
      <c r="D793" s="78"/>
      <c r="E793" s="390"/>
      <c r="F793" s="78"/>
      <c r="G793" s="78" t="s">
        <v>53</v>
      </c>
      <c r="H793" s="79"/>
      <c r="I793" s="78"/>
      <c r="J793" s="80" t="s">
        <v>54</v>
      </c>
      <c r="K793" s="77"/>
    </row>
    <row r="794" spans="3:11" ht="15.75">
      <c r="C794" s="81"/>
      <c r="D794" s="81"/>
      <c r="E794" s="392"/>
      <c r="F794" s="81"/>
      <c r="G794" s="81"/>
      <c r="H794" s="82"/>
      <c r="I794" s="83"/>
      <c r="J794" s="83"/>
      <c r="K794" s="77"/>
    </row>
    <row r="795" spans="3:11" ht="15.75">
      <c r="C795" s="81"/>
      <c r="D795" s="81"/>
      <c r="E795" s="392"/>
      <c r="F795" s="81"/>
      <c r="G795" s="81"/>
      <c r="H795" s="82"/>
      <c r="I795" s="83"/>
      <c r="J795" s="83"/>
      <c r="K795" s="77"/>
    </row>
    <row r="796" spans="3:11" ht="15.75">
      <c r="C796" s="81"/>
      <c r="D796" s="81"/>
      <c r="E796" s="392"/>
      <c r="F796" s="81"/>
      <c r="G796" s="81"/>
      <c r="H796" s="82"/>
      <c r="I796" s="83"/>
      <c r="J796" s="83"/>
      <c r="K796" s="77"/>
    </row>
    <row r="797" spans="3:10" ht="18">
      <c r="C797" s="84"/>
      <c r="D797" s="84"/>
      <c r="E797" s="392"/>
      <c r="F797" s="84"/>
      <c r="G797" s="85" t="s">
        <v>55</v>
      </c>
      <c r="H797" s="86"/>
      <c r="I797" s="85"/>
      <c r="J797" s="87" t="s">
        <v>118</v>
      </c>
    </row>
    <row r="798" spans="3:10" ht="18">
      <c r="C798" s="84"/>
      <c r="D798" s="84"/>
      <c r="E798" s="392"/>
      <c r="F798" s="84"/>
      <c r="G798" s="85"/>
      <c r="H798" s="86"/>
      <c r="I798" s="85"/>
      <c r="J798" s="87"/>
    </row>
    <row r="799" spans="3:10" ht="18">
      <c r="C799" s="84"/>
      <c r="D799" s="84"/>
      <c r="E799" s="392"/>
      <c r="F799" s="84"/>
      <c r="G799" s="85"/>
      <c r="H799" s="86"/>
      <c r="I799" s="85"/>
      <c r="J799" s="87"/>
    </row>
    <row r="800" spans="3:10" ht="18">
      <c r="C800" s="84"/>
      <c r="D800" s="84"/>
      <c r="E800" s="392"/>
      <c r="F800" s="84"/>
      <c r="G800" s="85"/>
      <c r="H800" s="86"/>
      <c r="I800" s="85"/>
      <c r="J800" s="87"/>
    </row>
    <row r="801" spans="3:10" ht="18">
      <c r="C801" s="84"/>
      <c r="D801" s="84"/>
      <c r="E801" s="392"/>
      <c r="F801" s="84"/>
      <c r="G801" s="85"/>
      <c r="H801" s="86"/>
      <c r="I801" s="85"/>
      <c r="J801" s="87"/>
    </row>
    <row r="802" spans="3:10" ht="18">
      <c r="C802" s="84"/>
      <c r="D802" s="84"/>
      <c r="E802" s="392"/>
      <c r="F802" s="84"/>
      <c r="G802" s="85"/>
      <c r="H802" s="86"/>
      <c r="I802" s="85"/>
      <c r="J802" s="87"/>
    </row>
    <row r="803" spans="3:10" ht="18">
      <c r="C803" s="84"/>
      <c r="D803" s="84"/>
      <c r="E803" s="392"/>
      <c r="F803" s="84"/>
      <c r="G803" s="85"/>
      <c r="H803" s="86"/>
      <c r="I803" s="85"/>
      <c r="J803" s="87"/>
    </row>
    <row r="804" spans="3:10" ht="18">
      <c r="C804" s="84"/>
      <c r="D804" s="84"/>
      <c r="E804" s="392"/>
      <c r="F804" s="84"/>
      <c r="G804" s="85"/>
      <c r="H804" s="86"/>
      <c r="I804" s="85"/>
      <c r="J804" s="87"/>
    </row>
    <row r="805" spans="3:10" ht="18">
      <c r="C805" s="84"/>
      <c r="D805" s="84"/>
      <c r="E805" s="392"/>
      <c r="F805" s="84"/>
      <c r="G805" s="85"/>
      <c r="H805" s="86"/>
      <c r="I805" s="85"/>
      <c r="J805" s="87"/>
    </row>
    <row r="806" spans="3:10" ht="18">
      <c r="C806" s="84"/>
      <c r="D806" s="84"/>
      <c r="E806" s="392"/>
      <c r="F806" s="84"/>
      <c r="G806" s="85"/>
      <c r="H806" s="86"/>
      <c r="I806" s="85"/>
      <c r="J806" s="87"/>
    </row>
    <row r="807" spans="3:10" ht="18">
      <c r="C807" s="84"/>
      <c r="D807" s="84"/>
      <c r="E807" s="392"/>
      <c r="F807" s="84"/>
      <c r="G807" s="85"/>
      <c r="H807" s="86"/>
      <c r="I807" s="85"/>
      <c r="J807" s="87"/>
    </row>
    <row r="808" spans="3:10" ht="18">
      <c r="C808" s="84"/>
      <c r="D808" s="84"/>
      <c r="E808" s="392"/>
      <c r="F808" s="84"/>
      <c r="G808" s="85"/>
      <c r="H808" s="86"/>
      <c r="I808" s="85"/>
      <c r="J808" s="87"/>
    </row>
    <row r="809" spans="3:10" ht="18">
      <c r="C809" s="84"/>
      <c r="D809" s="84"/>
      <c r="E809" s="392"/>
      <c r="F809" s="84"/>
      <c r="G809" s="85"/>
      <c r="H809" s="86"/>
      <c r="I809" s="85"/>
      <c r="J809" s="87"/>
    </row>
    <row r="810" spans="3:10" ht="18">
      <c r="C810" s="84"/>
      <c r="D810" s="84"/>
      <c r="E810" s="392"/>
      <c r="F810" s="84"/>
      <c r="G810" s="85"/>
      <c r="H810" s="86"/>
      <c r="I810" s="85"/>
      <c r="J810" s="87"/>
    </row>
    <row r="811" spans="3:10" ht="18">
      <c r="C811" s="84"/>
      <c r="D811" s="84"/>
      <c r="E811" s="392"/>
      <c r="F811" s="84"/>
      <c r="G811" s="85"/>
      <c r="H811" s="86"/>
      <c r="I811" s="85"/>
      <c r="J811" s="87"/>
    </row>
    <row r="812" spans="3:10" ht="18">
      <c r="C812" s="84"/>
      <c r="D812" s="84"/>
      <c r="E812" s="392"/>
      <c r="F812" s="84"/>
      <c r="G812" s="85"/>
      <c r="H812" s="86"/>
      <c r="I812" s="85"/>
      <c r="J812" s="87"/>
    </row>
    <row r="813" spans="3:10" ht="18">
      <c r="C813" s="84"/>
      <c r="D813" s="84"/>
      <c r="E813" s="392"/>
      <c r="F813" s="84"/>
      <c r="G813" s="85"/>
      <c r="H813" s="86"/>
      <c r="I813" s="85"/>
      <c r="J813" s="87"/>
    </row>
    <row r="814" spans="3:10" ht="18">
      <c r="C814" s="84"/>
      <c r="D814" s="84"/>
      <c r="E814" s="392"/>
      <c r="F814" s="84"/>
      <c r="G814" s="85"/>
      <c r="H814" s="86"/>
      <c r="I814" s="85"/>
      <c r="J814" s="87"/>
    </row>
    <row r="815" spans="3:10" ht="18">
      <c r="C815" s="84"/>
      <c r="D815" s="84"/>
      <c r="E815" s="392"/>
      <c r="F815" s="84"/>
      <c r="G815" s="85"/>
      <c r="H815" s="86"/>
      <c r="I815" s="85"/>
      <c r="J815" s="87"/>
    </row>
    <row r="816" spans="3:10" ht="18">
      <c r="C816" s="84"/>
      <c r="D816" s="84"/>
      <c r="E816" s="392"/>
      <c r="F816" s="84"/>
      <c r="G816" s="85"/>
      <c r="H816" s="86"/>
      <c r="I816" s="85"/>
      <c r="J816" s="87"/>
    </row>
    <row r="817" spans="3:10" ht="18">
      <c r="C817" s="84"/>
      <c r="D817" s="84"/>
      <c r="E817" s="392"/>
      <c r="F817" s="84"/>
      <c r="G817" s="85"/>
      <c r="H817" s="86"/>
      <c r="I817" s="85"/>
      <c r="J817" s="87"/>
    </row>
    <row r="818" spans="1:11" ht="21.75" customHeight="1">
      <c r="A818" s="431" t="s">
        <v>0</v>
      </c>
      <c r="B818" s="431"/>
      <c r="C818" s="431"/>
      <c r="D818" s="431"/>
      <c r="E818" s="433" t="s">
        <v>58</v>
      </c>
      <c r="F818" s="433"/>
      <c r="G818" s="433"/>
      <c r="H818" s="433"/>
      <c r="I818" s="433"/>
      <c r="J818" s="433"/>
      <c r="K818" s="433"/>
    </row>
    <row r="819" spans="1:11" ht="21.75" customHeight="1">
      <c r="A819" s="434" t="s">
        <v>1</v>
      </c>
      <c r="B819" s="434"/>
      <c r="C819" s="434"/>
      <c r="D819" s="99"/>
      <c r="E819" s="413" t="s">
        <v>2</v>
      </c>
      <c r="F819" s="413"/>
      <c r="G819" s="413"/>
      <c r="H819" s="413"/>
      <c r="I819" s="413"/>
      <c r="J819" s="413"/>
      <c r="K819" s="413"/>
    </row>
    <row r="820" spans="1:11" ht="21.75" customHeight="1">
      <c r="A820" s="1"/>
      <c r="B820" s="265"/>
      <c r="C820" s="3"/>
      <c r="D820" s="3"/>
      <c r="E820" s="4"/>
      <c r="F820" s="3"/>
      <c r="G820" s="5"/>
      <c r="H820" s="5"/>
      <c r="I820" s="6"/>
      <c r="J820" s="7"/>
      <c r="K820" s="3"/>
    </row>
    <row r="821" spans="1:11" ht="21.75" customHeight="1">
      <c r="A821" s="8" t="s">
        <v>3</v>
      </c>
      <c r="B821" s="9" t="s">
        <v>4</v>
      </c>
      <c r="C821" s="10"/>
      <c r="D821" s="147"/>
      <c r="E821" s="12"/>
      <c r="F821" s="13" t="s">
        <v>5</v>
      </c>
      <c r="G821" s="14"/>
      <c r="H821" s="14"/>
      <c r="I821" s="15" t="s">
        <v>6</v>
      </c>
      <c r="J821" s="16" t="s">
        <v>7</v>
      </c>
      <c r="K821" s="17" t="s">
        <v>8</v>
      </c>
    </row>
    <row r="822" spans="1:11" ht="21.75" customHeight="1">
      <c r="A822" s="18" t="s">
        <v>9</v>
      </c>
      <c r="B822" s="19" t="s">
        <v>9</v>
      </c>
      <c r="C822" s="100" t="s">
        <v>10</v>
      </c>
      <c r="D822" s="148"/>
      <c r="E822" s="20" t="s">
        <v>11</v>
      </c>
      <c r="F822" s="20" t="s">
        <v>12</v>
      </c>
      <c r="G822" s="21" t="s">
        <v>13</v>
      </c>
      <c r="H822" s="21" t="s">
        <v>7</v>
      </c>
      <c r="I822" s="22" t="s">
        <v>14</v>
      </c>
      <c r="J822" s="23" t="s">
        <v>15</v>
      </c>
      <c r="K822" s="21" t="s">
        <v>16</v>
      </c>
    </row>
    <row r="823" spans="1:11" ht="21.75" customHeight="1">
      <c r="A823" s="24"/>
      <c r="B823" s="25" t="s">
        <v>17</v>
      </c>
      <c r="C823" s="26"/>
      <c r="D823" s="149"/>
      <c r="E823" s="28"/>
      <c r="F823" s="28" t="s">
        <v>18</v>
      </c>
      <c r="G823" s="29" t="s">
        <v>19</v>
      </c>
      <c r="H823" s="29"/>
      <c r="I823" s="30"/>
      <c r="J823" s="30" t="s">
        <v>20</v>
      </c>
      <c r="K823" s="31"/>
    </row>
    <row r="824" spans="1:11" ht="21.75" customHeight="1">
      <c r="A824" s="32">
        <v>1</v>
      </c>
      <c r="B824" s="141">
        <v>1</v>
      </c>
      <c r="C824" s="103" t="s">
        <v>50</v>
      </c>
      <c r="D824" s="123" t="s">
        <v>81</v>
      </c>
      <c r="E824" s="34" t="s">
        <v>83</v>
      </c>
      <c r="F824" s="117">
        <v>8.047619047619047</v>
      </c>
      <c r="G824" s="35" t="s">
        <v>24</v>
      </c>
      <c r="H824" s="117">
        <v>8.047619047619047</v>
      </c>
      <c r="I824" s="37">
        <v>200000</v>
      </c>
      <c r="J824" s="37">
        <f aca="true" t="shared" si="28" ref="J824:J849">I824*4</f>
        <v>800000</v>
      </c>
      <c r="K824" s="142"/>
    </row>
    <row r="825" spans="1:11" ht="21.75" customHeight="1">
      <c r="A825" s="67">
        <v>2</v>
      </c>
      <c r="B825" s="143">
        <v>2</v>
      </c>
      <c r="C825" s="110" t="s">
        <v>103</v>
      </c>
      <c r="D825" s="138" t="s">
        <v>82</v>
      </c>
      <c r="E825" s="49" t="s">
        <v>83</v>
      </c>
      <c r="F825" s="121">
        <v>7.857142857142857</v>
      </c>
      <c r="G825" s="50" t="s">
        <v>24</v>
      </c>
      <c r="H825" s="121">
        <v>7.857142857142857</v>
      </c>
      <c r="I825" s="52">
        <v>150000</v>
      </c>
      <c r="J825" s="52">
        <f t="shared" si="28"/>
        <v>600000</v>
      </c>
      <c r="K825" s="144"/>
    </row>
    <row r="826" spans="1:11" ht="21.75" customHeight="1">
      <c r="A826" s="32">
        <v>3</v>
      </c>
      <c r="B826" s="156">
        <v>1</v>
      </c>
      <c r="C826" s="111" t="s">
        <v>78</v>
      </c>
      <c r="D826" s="123" t="s">
        <v>84</v>
      </c>
      <c r="E826" s="34" t="s">
        <v>86</v>
      </c>
      <c r="F826" s="150">
        <v>8.047619047619047</v>
      </c>
      <c r="G826" s="35" t="s">
        <v>24</v>
      </c>
      <c r="H826" s="151">
        <v>8.047619047619047</v>
      </c>
      <c r="I826" s="58">
        <v>200000</v>
      </c>
      <c r="J826" s="37">
        <f t="shared" si="28"/>
        <v>800000</v>
      </c>
      <c r="K826" s="142"/>
    </row>
    <row r="827" spans="1:11" ht="21.75" customHeight="1">
      <c r="A827" s="118">
        <v>4</v>
      </c>
      <c r="B827" s="157">
        <v>2</v>
      </c>
      <c r="C827" s="107" t="s">
        <v>75</v>
      </c>
      <c r="D827" s="105" t="s">
        <v>92</v>
      </c>
      <c r="E827" s="62" t="s">
        <v>86</v>
      </c>
      <c r="F827" s="152">
        <v>7.904761904761905</v>
      </c>
      <c r="G827" s="120" t="s">
        <v>24</v>
      </c>
      <c r="H827" s="153">
        <v>7.904761904761905</v>
      </c>
      <c r="I827" s="45">
        <v>150000</v>
      </c>
      <c r="J827" s="64">
        <f t="shared" si="28"/>
        <v>600000</v>
      </c>
      <c r="K827" s="146"/>
    </row>
    <row r="828" spans="1:11" ht="21.75" customHeight="1">
      <c r="A828" s="67">
        <v>5</v>
      </c>
      <c r="B828" s="158">
        <v>3</v>
      </c>
      <c r="C828" s="112" t="s">
        <v>104</v>
      </c>
      <c r="D828" s="138" t="s">
        <v>85</v>
      </c>
      <c r="E828" s="49" t="s">
        <v>86</v>
      </c>
      <c r="F828" s="154">
        <v>7.619047619047619</v>
      </c>
      <c r="G828" s="50" t="s">
        <v>24</v>
      </c>
      <c r="H828" s="155">
        <v>7.619047619047619</v>
      </c>
      <c r="I828" s="45">
        <v>150000</v>
      </c>
      <c r="J828" s="52">
        <f t="shared" si="28"/>
        <v>600000</v>
      </c>
      <c r="K828" s="144"/>
    </row>
    <row r="829" spans="1:11" ht="21.75" customHeight="1">
      <c r="A829" s="32">
        <v>6</v>
      </c>
      <c r="B829" s="141">
        <v>1</v>
      </c>
      <c r="C829" s="103" t="s">
        <v>105</v>
      </c>
      <c r="D829" s="123" t="s">
        <v>93</v>
      </c>
      <c r="E829" s="34" t="s">
        <v>87</v>
      </c>
      <c r="F829" s="117">
        <v>8.666666666666666</v>
      </c>
      <c r="G829" s="35" t="s">
        <v>24</v>
      </c>
      <c r="H829" s="117">
        <v>8.666666666666666</v>
      </c>
      <c r="I829" s="37">
        <v>200000</v>
      </c>
      <c r="J829" s="37">
        <f t="shared" si="28"/>
        <v>800000</v>
      </c>
      <c r="K829" s="142"/>
    </row>
    <row r="830" spans="1:11" ht="21.75" customHeight="1">
      <c r="A830" s="118">
        <v>7</v>
      </c>
      <c r="B830" s="145">
        <v>2</v>
      </c>
      <c r="C830" s="107" t="s">
        <v>106</v>
      </c>
      <c r="D830" s="105" t="s">
        <v>62</v>
      </c>
      <c r="E830" s="62" t="s">
        <v>87</v>
      </c>
      <c r="F830" s="119">
        <v>7.761904761904762</v>
      </c>
      <c r="G830" s="120" t="s">
        <v>24</v>
      </c>
      <c r="H830" s="119">
        <v>7.761904761904762</v>
      </c>
      <c r="I830" s="64">
        <v>150000</v>
      </c>
      <c r="J830" s="64">
        <f t="shared" si="28"/>
        <v>600000</v>
      </c>
      <c r="K830" s="146"/>
    </row>
    <row r="831" spans="1:11" ht="21.75" customHeight="1">
      <c r="A831" s="118">
        <v>8</v>
      </c>
      <c r="B831" s="145">
        <v>3</v>
      </c>
      <c r="C831" s="107" t="s">
        <v>107</v>
      </c>
      <c r="D831" s="105" t="s">
        <v>43</v>
      </c>
      <c r="E831" s="62" t="s">
        <v>87</v>
      </c>
      <c r="F831" s="119">
        <v>7.666666666666667</v>
      </c>
      <c r="G831" s="120" t="s">
        <v>24</v>
      </c>
      <c r="H831" s="119">
        <v>7.666666666666667</v>
      </c>
      <c r="I831" s="64">
        <v>150000</v>
      </c>
      <c r="J831" s="64">
        <f t="shared" si="28"/>
        <v>600000</v>
      </c>
      <c r="K831" s="146"/>
    </row>
    <row r="832" spans="1:11" ht="21.75" customHeight="1">
      <c r="A832" s="67">
        <v>9</v>
      </c>
      <c r="B832" s="143">
        <v>4</v>
      </c>
      <c r="C832" s="110" t="s">
        <v>36</v>
      </c>
      <c r="D832" s="138" t="s">
        <v>94</v>
      </c>
      <c r="E832" s="49" t="s">
        <v>87</v>
      </c>
      <c r="F832" s="121">
        <v>7.619047619047619</v>
      </c>
      <c r="G832" s="50" t="s">
        <v>24</v>
      </c>
      <c r="H832" s="121">
        <v>7.619047619047619</v>
      </c>
      <c r="I832" s="52">
        <v>150000</v>
      </c>
      <c r="J832" s="52">
        <f t="shared" si="28"/>
        <v>600000</v>
      </c>
      <c r="K832" s="144"/>
    </row>
    <row r="833" spans="1:11" ht="21.75" customHeight="1">
      <c r="A833" s="32">
        <v>10</v>
      </c>
      <c r="B833" s="156">
        <v>1</v>
      </c>
      <c r="C833" s="111" t="s">
        <v>108</v>
      </c>
      <c r="D833" s="115" t="s">
        <v>45</v>
      </c>
      <c r="E833" s="34" t="s">
        <v>88</v>
      </c>
      <c r="F833" s="150">
        <v>9.071428571428571</v>
      </c>
      <c r="G833" s="35" t="s">
        <v>24</v>
      </c>
      <c r="H833" s="151">
        <v>9.071428571428571</v>
      </c>
      <c r="I833" s="37">
        <v>250000</v>
      </c>
      <c r="J833" s="37">
        <f t="shared" si="28"/>
        <v>1000000</v>
      </c>
      <c r="K833" s="142"/>
    </row>
    <row r="834" spans="1:11" ht="21.75" customHeight="1">
      <c r="A834" s="118">
        <v>11</v>
      </c>
      <c r="B834" s="157">
        <v>2</v>
      </c>
      <c r="C834" s="107" t="s">
        <v>75</v>
      </c>
      <c r="D834" s="115" t="s">
        <v>95</v>
      </c>
      <c r="E834" s="62" t="s">
        <v>88</v>
      </c>
      <c r="F834" s="152">
        <v>8.428571428571429</v>
      </c>
      <c r="G834" s="120" t="s">
        <v>24</v>
      </c>
      <c r="H834" s="153">
        <v>8.428571428571429</v>
      </c>
      <c r="I834" s="64">
        <v>200000</v>
      </c>
      <c r="J834" s="64">
        <f t="shared" si="28"/>
        <v>800000</v>
      </c>
      <c r="K834" s="146"/>
    </row>
    <row r="835" spans="1:11" ht="21.75" customHeight="1">
      <c r="A835" s="118">
        <v>12</v>
      </c>
      <c r="B835" s="157">
        <v>3</v>
      </c>
      <c r="C835" s="107" t="s">
        <v>109</v>
      </c>
      <c r="D835" s="115" t="s">
        <v>96</v>
      </c>
      <c r="E835" s="62" t="s">
        <v>88</v>
      </c>
      <c r="F835" s="152">
        <v>8.285714285714286</v>
      </c>
      <c r="G835" s="120" t="s">
        <v>24</v>
      </c>
      <c r="H835" s="153">
        <v>8.285714285714286</v>
      </c>
      <c r="I835" s="64">
        <v>200000</v>
      </c>
      <c r="J835" s="64">
        <f t="shared" si="28"/>
        <v>800000</v>
      </c>
      <c r="K835" s="146"/>
    </row>
    <row r="836" spans="1:11" ht="21.75" customHeight="1">
      <c r="A836" s="118">
        <v>13</v>
      </c>
      <c r="B836" s="157">
        <v>4</v>
      </c>
      <c r="C836" s="107" t="s">
        <v>75</v>
      </c>
      <c r="D836" s="115" t="s">
        <v>95</v>
      </c>
      <c r="E836" s="62" t="s">
        <v>88</v>
      </c>
      <c r="F836" s="152">
        <v>8.071428571428571</v>
      </c>
      <c r="G836" s="120" t="s">
        <v>24</v>
      </c>
      <c r="H836" s="153">
        <v>8.071428571428571</v>
      </c>
      <c r="I836" s="64">
        <v>200000</v>
      </c>
      <c r="J836" s="64">
        <f t="shared" si="28"/>
        <v>800000</v>
      </c>
      <c r="K836" s="146"/>
    </row>
    <row r="837" spans="1:11" ht="21.75" customHeight="1">
      <c r="A837" s="118">
        <v>14</v>
      </c>
      <c r="B837" s="157">
        <v>5</v>
      </c>
      <c r="C837" s="107" t="s">
        <v>50</v>
      </c>
      <c r="D837" s="115" t="s">
        <v>97</v>
      </c>
      <c r="E837" s="62" t="s">
        <v>88</v>
      </c>
      <c r="F837" s="152">
        <v>8.071428571428571</v>
      </c>
      <c r="G837" s="120" t="s">
        <v>24</v>
      </c>
      <c r="H837" s="153">
        <v>8.071428571428571</v>
      </c>
      <c r="I837" s="64">
        <v>200000</v>
      </c>
      <c r="J837" s="64">
        <f t="shared" si="28"/>
        <v>800000</v>
      </c>
      <c r="K837" s="146"/>
    </row>
    <row r="838" spans="1:11" ht="21.75" customHeight="1">
      <c r="A838" s="118">
        <v>15</v>
      </c>
      <c r="B838" s="157">
        <v>6</v>
      </c>
      <c r="C838" s="107" t="s">
        <v>50</v>
      </c>
      <c r="D838" s="115" t="s">
        <v>49</v>
      </c>
      <c r="E838" s="62" t="s">
        <v>88</v>
      </c>
      <c r="F838" s="152">
        <v>8.071428571428571</v>
      </c>
      <c r="G838" s="120" t="s">
        <v>24</v>
      </c>
      <c r="H838" s="153">
        <v>8.071428571428571</v>
      </c>
      <c r="I838" s="64">
        <v>200000</v>
      </c>
      <c r="J838" s="64">
        <f t="shared" si="28"/>
        <v>800000</v>
      </c>
      <c r="K838" s="146"/>
    </row>
    <row r="839" spans="1:11" ht="21.75" customHeight="1">
      <c r="A839" s="118">
        <v>16</v>
      </c>
      <c r="B839" s="157">
        <v>7</v>
      </c>
      <c r="C839" s="107" t="s">
        <v>110</v>
      </c>
      <c r="D839" s="115" t="s">
        <v>98</v>
      </c>
      <c r="E839" s="62" t="s">
        <v>88</v>
      </c>
      <c r="F839" s="152">
        <v>8.071428571428571</v>
      </c>
      <c r="G839" s="120" t="s">
        <v>24</v>
      </c>
      <c r="H839" s="153">
        <v>8.071428571428571</v>
      </c>
      <c r="I839" s="64">
        <v>200000</v>
      </c>
      <c r="J839" s="64">
        <f t="shared" si="28"/>
        <v>800000</v>
      </c>
      <c r="K839" s="146"/>
    </row>
    <row r="840" spans="1:11" ht="21.75" customHeight="1">
      <c r="A840" s="118">
        <v>17</v>
      </c>
      <c r="B840" s="157">
        <v>8</v>
      </c>
      <c r="C840" s="107" t="s">
        <v>50</v>
      </c>
      <c r="D840" s="115" t="s">
        <v>99</v>
      </c>
      <c r="E840" s="62" t="s">
        <v>88</v>
      </c>
      <c r="F840" s="152">
        <v>8</v>
      </c>
      <c r="G840" s="120" t="s">
        <v>24</v>
      </c>
      <c r="H840" s="153">
        <v>8</v>
      </c>
      <c r="I840" s="64">
        <v>200000</v>
      </c>
      <c r="J840" s="64">
        <f t="shared" si="28"/>
        <v>800000</v>
      </c>
      <c r="K840" s="146"/>
    </row>
    <row r="841" spans="1:11" ht="21.75" customHeight="1">
      <c r="A841" s="118">
        <v>18</v>
      </c>
      <c r="B841" s="157">
        <v>9</v>
      </c>
      <c r="C841" s="107" t="s">
        <v>40</v>
      </c>
      <c r="D841" s="115" t="s">
        <v>100</v>
      </c>
      <c r="E841" s="62" t="s">
        <v>88</v>
      </c>
      <c r="F841" s="152">
        <v>8</v>
      </c>
      <c r="G841" s="120" t="s">
        <v>24</v>
      </c>
      <c r="H841" s="153">
        <v>8</v>
      </c>
      <c r="I841" s="64">
        <v>200000</v>
      </c>
      <c r="J841" s="64">
        <f t="shared" si="28"/>
        <v>800000</v>
      </c>
      <c r="K841" s="146"/>
    </row>
    <row r="842" spans="1:11" ht="21.75" customHeight="1">
      <c r="A842" s="118">
        <v>19</v>
      </c>
      <c r="B842" s="157">
        <v>10</v>
      </c>
      <c r="C842" s="107" t="s">
        <v>89</v>
      </c>
      <c r="D842" s="115" t="s">
        <v>98</v>
      </c>
      <c r="E842" s="62" t="s">
        <v>88</v>
      </c>
      <c r="F842" s="152">
        <v>7.928571428571429</v>
      </c>
      <c r="G842" s="120" t="s">
        <v>24</v>
      </c>
      <c r="H842" s="153">
        <v>7.928571428571429</v>
      </c>
      <c r="I842" s="64">
        <v>150000</v>
      </c>
      <c r="J842" s="64">
        <f t="shared" si="28"/>
        <v>600000</v>
      </c>
      <c r="K842" s="146"/>
    </row>
    <row r="843" spans="1:11" ht="21.75" customHeight="1">
      <c r="A843" s="118">
        <v>20</v>
      </c>
      <c r="B843" s="157">
        <v>11</v>
      </c>
      <c r="C843" s="107" t="s">
        <v>111</v>
      </c>
      <c r="D843" s="115" t="s">
        <v>115</v>
      </c>
      <c r="E843" s="62" t="s">
        <v>88</v>
      </c>
      <c r="F843" s="152">
        <v>7.928571428571429</v>
      </c>
      <c r="G843" s="120" t="s">
        <v>24</v>
      </c>
      <c r="H843" s="153">
        <v>7.928571428571429</v>
      </c>
      <c r="I843" s="64">
        <v>150000</v>
      </c>
      <c r="J843" s="64">
        <f t="shared" si="28"/>
        <v>600000</v>
      </c>
      <c r="K843" s="146"/>
    </row>
    <row r="844" spans="1:11" ht="21.75" customHeight="1">
      <c r="A844" s="118">
        <v>21</v>
      </c>
      <c r="B844" s="157">
        <v>12</v>
      </c>
      <c r="C844" s="107" t="s">
        <v>50</v>
      </c>
      <c r="D844" s="115" t="s">
        <v>101</v>
      </c>
      <c r="E844" s="62" t="s">
        <v>88</v>
      </c>
      <c r="F844" s="152">
        <v>7.714285714285714</v>
      </c>
      <c r="G844" s="120" t="s">
        <v>24</v>
      </c>
      <c r="H844" s="153">
        <v>7.714285714285714</v>
      </c>
      <c r="I844" s="64">
        <v>150000</v>
      </c>
      <c r="J844" s="64">
        <f t="shared" si="28"/>
        <v>600000</v>
      </c>
      <c r="K844" s="146"/>
    </row>
    <row r="845" spans="1:11" ht="21.75" customHeight="1">
      <c r="A845" s="118">
        <v>22</v>
      </c>
      <c r="B845" s="157">
        <v>13</v>
      </c>
      <c r="C845" s="107" t="s">
        <v>112</v>
      </c>
      <c r="D845" s="115" t="s">
        <v>102</v>
      </c>
      <c r="E845" s="62" t="s">
        <v>88</v>
      </c>
      <c r="F845" s="152">
        <v>7.714285714285714</v>
      </c>
      <c r="G845" s="120" t="s">
        <v>24</v>
      </c>
      <c r="H845" s="153">
        <v>7.714285714285714</v>
      </c>
      <c r="I845" s="64">
        <v>150000</v>
      </c>
      <c r="J845" s="64">
        <f t="shared" si="28"/>
        <v>600000</v>
      </c>
      <c r="K845" s="146"/>
    </row>
    <row r="846" spans="1:11" ht="21.75" customHeight="1">
      <c r="A846" s="118">
        <v>23</v>
      </c>
      <c r="B846" s="157">
        <v>14</v>
      </c>
      <c r="C846" s="107" t="s">
        <v>113</v>
      </c>
      <c r="D846" s="115" t="s">
        <v>81</v>
      </c>
      <c r="E846" s="62" t="s">
        <v>88</v>
      </c>
      <c r="F846" s="152">
        <v>7.714285714285714</v>
      </c>
      <c r="G846" s="120" t="s">
        <v>24</v>
      </c>
      <c r="H846" s="153">
        <v>7.714285714285714</v>
      </c>
      <c r="I846" s="64">
        <v>150000</v>
      </c>
      <c r="J846" s="64">
        <f t="shared" si="28"/>
        <v>600000</v>
      </c>
      <c r="K846" s="146"/>
    </row>
    <row r="847" spans="1:11" ht="21.75" customHeight="1">
      <c r="A847" s="118">
        <v>24</v>
      </c>
      <c r="B847" s="157">
        <v>15</v>
      </c>
      <c r="C847" s="107" t="s">
        <v>114</v>
      </c>
      <c r="D847" s="115" t="s">
        <v>41</v>
      </c>
      <c r="E847" s="62" t="s">
        <v>88</v>
      </c>
      <c r="F847" s="152">
        <v>7.714285714285714</v>
      </c>
      <c r="G847" s="120" t="s">
        <v>24</v>
      </c>
      <c r="H847" s="153">
        <v>7.714285714285714</v>
      </c>
      <c r="I847" s="64">
        <v>150000</v>
      </c>
      <c r="J847" s="64">
        <f t="shared" si="28"/>
        <v>600000</v>
      </c>
      <c r="K847" s="146"/>
    </row>
    <row r="848" spans="1:11" ht="21.75" customHeight="1">
      <c r="A848" s="67">
        <v>25</v>
      </c>
      <c r="B848" s="158">
        <v>16</v>
      </c>
      <c r="C848" s="112" t="s">
        <v>116</v>
      </c>
      <c r="D848" s="101" t="s">
        <v>26</v>
      </c>
      <c r="E848" s="49" t="s">
        <v>88</v>
      </c>
      <c r="F848" s="154">
        <v>7.642857142857143</v>
      </c>
      <c r="G848" s="50" t="s">
        <v>24</v>
      </c>
      <c r="H848" s="155">
        <v>7.642857142857143</v>
      </c>
      <c r="I848" s="52">
        <v>150000</v>
      </c>
      <c r="J848" s="52">
        <f t="shared" si="28"/>
        <v>600000</v>
      </c>
      <c r="K848" s="144"/>
    </row>
    <row r="849" spans="1:11" ht="21.75" customHeight="1">
      <c r="A849" s="128">
        <v>26</v>
      </c>
      <c r="B849" s="129">
        <v>1</v>
      </c>
      <c r="C849" s="113" t="s">
        <v>117</v>
      </c>
      <c r="D849" s="139" t="s">
        <v>43</v>
      </c>
      <c r="E849" s="129" t="s">
        <v>90</v>
      </c>
      <c r="F849" s="130">
        <v>8.142857142857142</v>
      </c>
      <c r="G849" s="93" t="s">
        <v>24</v>
      </c>
      <c r="H849" s="94">
        <f>F849</f>
        <v>8.142857142857142</v>
      </c>
      <c r="I849" s="95">
        <v>200000</v>
      </c>
      <c r="J849" s="95">
        <f t="shared" si="28"/>
        <v>800000</v>
      </c>
      <c r="K849" s="97"/>
    </row>
    <row r="850" spans="1:11" ht="21.75" customHeight="1">
      <c r="A850" s="24"/>
      <c r="B850" s="25"/>
      <c r="C850" s="70" t="s">
        <v>91</v>
      </c>
      <c r="D850" s="71"/>
      <c r="E850" s="69"/>
      <c r="F850" s="29"/>
      <c r="G850" s="29"/>
      <c r="H850" s="29"/>
      <c r="I850" s="72"/>
      <c r="J850" s="68">
        <f>SUM(J824:J849)</f>
        <v>18400000</v>
      </c>
      <c r="K850" s="73"/>
    </row>
    <row r="851" spans="3:10" ht="21.75" customHeight="1">
      <c r="C851" s="84"/>
      <c r="D851" s="84"/>
      <c r="E851" s="392"/>
      <c r="F851" s="84"/>
      <c r="G851" s="85"/>
      <c r="H851" s="86"/>
      <c r="I851" s="85"/>
      <c r="J851" s="87"/>
    </row>
    <row r="852" spans="3:11" ht="21.75" customHeight="1">
      <c r="C852" s="78" t="s">
        <v>52</v>
      </c>
      <c r="D852" s="78"/>
      <c r="E852" s="390"/>
      <c r="F852" s="78"/>
      <c r="G852" s="78" t="s">
        <v>56</v>
      </c>
      <c r="H852" s="79"/>
      <c r="I852" s="78"/>
      <c r="J852" s="80" t="s">
        <v>57</v>
      </c>
      <c r="K852" s="77"/>
    </row>
    <row r="853" spans="3:11" ht="21.75" customHeight="1">
      <c r="C853" s="81"/>
      <c r="D853" s="81"/>
      <c r="E853" s="392"/>
      <c r="F853" s="81"/>
      <c r="G853" s="81"/>
      <c r="H853" s="82"/>
      <c r="I853" s="83"/>
      <c r="J853" s="83"/>
      <c r="K853" s="77"/>
    </row>
    <row r="854" spans="3:11" ht="21.75" customHeight="1">
      <c r="C854" s="81"/>
      <c r="D854" s="81"/>
      <c r="E854" s="392"/>
      <c r="F854" s="81"/>
      <c r="G854" s="81"/>
      <c r="H854" s="82"/>
      <c r="I854" s="83"/>
      <c r="J854" s="83"/>
      <c r="K854" s="77"/>
    </row>
    <row r="855" spans="3:11" ht="21.75" customHeight="1">
      <c r="C855" s="81"/>
      <c r="D855" s="81"/>
      <c r="E855" s="392"/>
      <c r="F855" s="81"/>
      <c r="G855" s="81"/>
      <c r="H855" s="82"/>
      <c r="I855" s="83"/>
      <c r="J855" s="83"/>
      <c r="K855" s="77"/>
    </row>
    <row r="856" spans="3:10" ht="21.75" customHeight="1">
      <c r="C856" s="84"/>
      <c r="D856" s="84"/>
      <c r="E856" s="392"/>
      <c r="F856" s="84"/>
      <c r="G856" s="85" t="s">
        <v>55</v>
      </c>
      <c r="H856" s="86"/>
      <c r="I856" s="85"/>
      <c r="J856" s="87" t="s">
        <v>118</v>
      </c>
    </row>
    <row r="857" spans="3:10" ht="21.75" customHeight="1">
      <c r="C857" s="84"/>
      <c r="D857" s="84"/>
      <c r="E857" s="392"/>
      <c r="F857" s="84"/>
      <c r="G857" s="85"/>
      <c r="H857" s="86"/>
      <c r="I857" s="85"/>
      <c r="J857" s="87"/>
    </row>
    <row r="858" spans="3:10" ht="18">
      <c r="C858" s="84"/>
      <c r="D858" s="84"/>
      <c r="E858" s="392"/>
      <c r="F858" s="84"/>
      <c r="G858" s="85"/>
      <c r="H858" s="86"/>
      <c r="I858" s="85"/>
      <c r="J858" s="87"/>
    </row>
    <row r="859" spans="3:10" ht="18">
      <c r="C859" s="84"/>
      <c r="D859" s="84"/>
      <c r="E859" s="392"/>
      <c r="F859" s="84"/>
      <c r="G859" s="85"/>
      <c r="H859" s="86"/>
      <c r="I859" s="85"/>
      <c r="J859" s="88"/>
    </row>
    <row r="860" spans="3:10" ht="18">
      <c r="C860" s="84"/>
      <c r="D860" s="84"/>
      <c r="E860" s="392"/>
      <c r="F860" s="84"/>
      <c r="G860" s="85"/>
      <c r="H860" s="86"/>
      <c r="I860" s="85"/>
      <c r="J860" s="88"/>
    </row>
    <row r="861" spans="3:10" ht="18">
      <c r="C861" s="84"/>
      <c r="D861" s="84"/>
      <c r="E861" s="392"/>
      <c r="F861" s="84"/>
      <c r="G861" s="85"/>
      <c r="H861" s="86"/>
      <c r="I861" s="85"/>
      <c r="J861" s="87"/>
    </row>
    <row r="862" spans="3:10" ht="18">
      <c r="C862" s="84"/>
      <c r="D862" s="84"/>
      <c r="E862" s="392"/>
      <c r="F862" s="84"/>
      <c r="G862" s="85"/>
      <c r="H862" s="86"/>
      <c r="I862" s="85"/>
      <c r="J862" s="87"/>
    </row>
    <row r="863" spans="3:10" ht="18">
      <c r="C863" s="84"/>
      <c r="D863" s="84"/>
      <c r="E863" s="392"/>
      <c r="F863" s="84"/>
      <c r="G863" s="85"/>
      <c r="H863" s="86"/>
      <c r="I863" s="85"/>
      <c r="J863" s="87"/>
    </row>
    <row r="883" spans="3:4" ht="15.75">
      <c r="C883" s="74"/>
      <c r="D883" s="74"/>
    </row>
  </sheetData>
  <mergeCells count="19">
    <mergeCell ref="E818:K818"/>
    <mergeCell ref="A819:C819"/>
    <mergeCell ref="E819:K819"/>
    <mergeCell ref="A818:D818"/>
    <mergeCell ref="E760:K760"/>
    <mergeCell ref="A759:D759"/>
    <mergeCell ref="A410:D410"/>
    <mergeCell ref="A411:D411"/>
    <mergeCell ref="A413:K413"/>
    <mergeCell ref="A414:K414"/>
    <mergeCell ref="A634:K634"/>
    <mergeCell ref="A635:K635"/>
    <mergeCell ref="E759:K759"/>
    <mergeCell ref="A760:C760"/>
    <mergeCell ref="C308:D308"/>
    <mergeCell ref="A1:D1"/>
    <mergeCell ref="A2:D2"/>
    <mergeCell ref="A4:K4"/>
    <mergeCell ref="A5:K5"/>
  </mergeCells>
  <conditionalFormatting sqref="F729:F732 F722:F723">
    <cfRule type="cellIs" priority="1" dxfId="0" operator="lessThan" stopIfTrue="1">
      <formula>5</formula>
    </cfRule>
  </conditionalFormatting>
  <conditionalFormatting sqref="F101:F109">
    <cfRule type="cellIs" priority="2" dxfId="1" operator="lessThan" stopIfTrue="1">
      <formula>5</formula>
    </cfRule>
  </conditionalFormatting>
  <printOptions/>
  <pageMargins left="0.32" right="0.3" top="0.18" bottom="0.2" header="0.16" footer="0.2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5"/>
  <sheetViews>
    <sheetView workbookViewId="0" topLeftCell="A1">
      <selection activeCell="K26" sqref="K26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3.19921875" style="0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</cols>
  <sheetData>
    <row r="1" spans="1:4" ht="16.5">
      <c r="A1" s="430" t="s">
        <v>255</v>
      </c>
      <c r="B1" s="430"/>
      <c r="C1" s="430"/>
      <c r="D1" s="430"/>
    </row>
    <row r="2" spans="1:4" ht="17.25">
      <c r="A2" s="431" t="s">
        <v>1</v>
      </c>
      <c r="B2" s="431"/>
      <c r="C2" s="431"/>
      <c r="D2" s="431"/>
    </row>
    <row r="3" spans="1:4" ht="16.5">
      <c r="A3" s="334"/>
      <c r="B3" s="334"/>
      <c r="C3" s="334"/>
      <c r="D3" s="334"/>
    </row>
    <row r="4" spans="1:11" ht="17.25">
      <c r="A4" s="433" t="s">
        <v>467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5">
      <c r="A5" s="413" t="s">
        <v>468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1" ht="18.75">
      <c r="A10" s="256">
        <v>1</v>
      </c>
      <c r="B10" s="204">
        <v>1</v>
      </c>
      <c r="C10" s="337" t="s">
        <v>273</v>
      </c>
      <c r="D10" s="338" t="s">
        <v>268</v>
      </c>
      <c r="E10" s="204" t="s">
        <v>282</v>
      </c>
      <c r="F10" s="314">
        <v>8.46875</v>
      </c>
      <c r="G10" s="204" t="s">
        <v>24</v>
      </c>
      <c r="H10" s="212">
        <f aca="true" t="shared" si="0" ref="H10:H41">F10</f>
        <v>8.46875</v>
      </c>
      <c r="I10" s="216">
        <v>360000</v>
      </c>
      <c r="J10" s="217">
        <f aca="true" t="shared" si="1" ref="J10:J49">I10*5</f>
        <v>1800000</v>
      </c>
      <c r="K10" s="205"/>
    </row>
    <row r="11" spans="1:11" ht="18.75">
      <c r="A11" s="257">
        <v>2</v>
      </c>
      <c r="B11" s="206">
        <v>2</v>
      </c>
      <c r="C11" s="339" t="s">
        <v>280</v>
      </c>
      <c r="D11" s="340" t="s">
        <v>281</v>
      </c>
      <c r="E11" s="206" t="s">
        <v>282</v>
      </c>
      <c r="F11" s="272">
        <v>8.40625</v>
      </c>
      <c r="G11" s="206" t="s">
        <v>24</v>
      </c>
      <c r="H11" s="213">
        <f t="shared" si="0"/>
        <v>8.40625</v>
      </c>
      <c r="I11" s="218">
        <v>360000</v>
      </c>
      <c r="J11" s="219">
        <f t="shared" si="1"/>
        <v>1800000</v>
      </c>
      <c r="K11" s="207"/>
    </row>
    <row r="12" spans="1:11" ht="18.75">
      <c r="A12" s="257">
        <v>3</v>
      </c>
      <c r="B12" s="206">
        <v>3</v>
      </c>
      <c r="C12" s="339" t="s">
        <v>265</v>
      </c>
      <c r="D12" s="340" t="s">
        <v>266</v>
      </c>
      <c r="E12" s="206" t="s">
        <v>282</v>
      </c>
      <c r="F12" s="272">
        <v>8.25</v>
      </c>
      <c r="G12" s="206" t="s">
        <v>24</v>
      </c>
      <c r="H12" s="213">
        <f t="shared" si="0"/>
        <v>8.25</v>
      </c>
      <c r="I12" s="218">
        <v>360000</v>
      </c>
      <c r="J12" s="219">
        <f t="shared" si="1"/>
        <v>1800000</v>
      </c>
      <c r="K12" s="207"/>
    </row>
    <row r="13" spans="1:11" ht="18.75">
      <c r="A13" s="257">
        <v>4</v>
      </c>
      <c r="B13" s="206">
        <v>4</v>
      </c>
      <c r="C13" s="339" t="s">
        <v>289</v>
      </c>
      <c r="D13" s="340" t="s">
        <v>281</v>
      </c>
      <c r="E13" s="206" t="s">
        <v>282</v>
      </c>
      <c r="F13" s="272">
        <v>8.1875</v>
      </c>
      <c r="G13" s="206" t="s">
        <v>24</v>
      </c>
      <c r="H13" s="213">
        <f t="shared" si="0"/>
        <v>8.1875</v>
      </c>
      <c r="I13" s="218">
        <v>360000</v>
      </c>
      <c r="J13" s="219">
        <f t="shared" si="1"/>
        <v>1800000</v>
      </c>
      <c r="K13" s="207"/>
    </row>
    <row r="14" spans="1:11" ht="18.75">
      <c r="A14" s="257">
        <v>5</v>
      </c>
      <c r="B14" s="206">
        <v>5</v>
      </c>
      <c r="C14" s="339" t="s">
        <v>212</v>
      </c>
      <c r="D14" s="340" t="s">
        <v>264</v>
      </c>
      <c r="E14" s="206" t="s">
        <v>282</v>
      </c>
      <c r="F14" s="272">
        <v>8.15625</v>
      </c>
      <c r="G14" s="206" t="s">
        <v>24</v>
      </c>
      <c r="H14" s="213">
        <f t="shared" si="0"/>
        <v>8.15625</v>
      </c>
      <c r="I14" s="218">
        <v>360000</v>
      </c>
      <c r="J14" s="219">
        <f t="shared" si="1"/>
        <v>1800000</v>
      </c>
      <c r="K14" s="207"/>
    </row>
    <row r="15" spans="1:11" ht="18.75">
      <c r="A15" s="257">
        <v>6</v>
      </c>
      <c r="B15" s="206">
        <v>6</v>
      </c>
      <c r="C15" s="339" t="s">
        <v>212</v>
      </c>
      <c r="D15" s="340" t="s">
        <v>469</v>
      </c>
      <c r="E15" s="206" t="s">
        <v>282</v>
      </c>
      <c r="F15" s="272">
        <v>8.09375</v>
      </c>
      <c r="G15" s="206" t="s">
        <v>24</v>
      </c>
      <c r="H15" s="213">
        <f t="shared" si="0"/>
        <v>8.09375</v>
      </c>
      <c r="I15" s="218">
        <v>360000</v>
      </c>
      <c r="J15" s="219">
        <f t="shared" si="1"/>
        <v>1800000</v>
      </c>
      <c r="K15" s="207"/>
    </row>
    <row r="16" spans="1:11" ht="18.75">
      <c r="A16" s="257">
        <v>7</v>
      </c>
      <c r="B16" s="206">
        <v>7</v>
      </c>
      <c r="C16" s="339" t="s">
        <v>262</v>
      </c>
      <c r="D16" s="340" t="s">
        <v>263</v>
      </c>
      <c r="E16" s="206" t="s">
        <v>282</v>
      </c>
      <c r="F16" s="272">
        <v>8.0625</v>
      </c>
      <c r="G16" s="206" t="s">
        <v>24</v>
      </c>
      <c r="H16" s="213">
        <f t="shared" si="0"/>
        <v>8.0625</v>
      </c>
      <c r="I16" s="218">
        <v>360000</v>
      </c>
      <c r="J16" s="219">
        <f t="shared" si="1"/>
        <v>1800000</v>
      </c>
      <c r="K16" s="207"/>
    </row>
    <row r="17" spans="1:12" ht="18.75">
      <c r="A17" s="257">
        <v>8</v>
      </c>
      <c r="B17" s="206">
        <v>8</v>
      </c>
      <c r="C17" s="339" t="s">
        <v>267</v>
      </c>
      <c r="D17" s="340" t="s">
        <v>268</v>
      </c>
      <c r="E17" s="206" t="s">
        <v>282</v>
      </c>
      <c r="F17" s="272">
        <v>8.03125</v>
      </c>
      <c r="G17" s="206" t="s">
        <v>24</v>
      </c>
      <c r="H17" s="213">
        <f t="shared" si="0"/>
        <v>8.03125</v>
      </c>
      <c r="I17" s="218">
        <v>360000</v>
      </c>
      <c r="J17" s="219">
        <f t="shared" si="1"/>
        <v>1800000</v>
      </c>
      <c r="K17" s="207"/>
      <c r="L17">
        <f>45-8</f>
        <v>37</v>
      </c>
    </row>
    <row r="18" spans="1:11" ht="18.75">
      <c r="A18" s="257">
        <v>9</v>
      </c>
      <c r="B18" s="206">
        <v>9</v>
      </c>
      <c r="C18" s="339" t="s">
        <v>275</v>
      </c>
      <c r="D18" s="340" t="s">
        <v>303</v>
      </c>
      <c r="E18" s="206" t="s">
        <v>282</v>
      </c>
      <c r="F18" s="272">
        <v>7.96875</v>
      </c>
      <c r="G18" s="206" t="s">
        <v>24</v>
      </c>
      <c r="H18" s="213">
        <f t="shared" si="0"/>
        <v>7.96875</v>
      </c>
      <c r="I18" s="218">
        <v>310000</v>
      </c>
      <c r="J18" s="219">
        <f t="shared" si="1"/>
        <v>1550000</v>
      </c>
      <c r="K18" s="207"/>
    </row>
    <row r="19" spans="1:11" ht="18.75">
      <c r="A19" s="257">
        <v>10</v>
      </c>
      <c r="B19" s="206">
        <v>10</v>
      </c>
      <c r="C19" s="339" t="s">
        <v>212</v>
      </c>
      <c r="D19" s="340" t="s">
        <v>264</v>
      </c>
      <c r="E19" s="206" t="s">
        <v>282</v>
      </c>
      <c r="F19" s="272">
        <v>7.9375</v>
      </c>
      <c r="G19" s="206" t="s">
        <v>24</v>
      </c>
      <c r="H19" s="213">
        <f t="shared" si="0"/>
        <v>7.9375</v>
      </c>
      <c r="I19" s="218">
        <v>310000</v>
      </c>
      <c r="J19" s="219">
        <f t="shared" si="1"/>
        <v>1550000</v>
      </c>
      <c r="K19" s="207"/>
    </row>
    <row r="20" spans="1:11" ht="18.75">
      <c r="A20" s="257">
        <v>11</v>
      </c>
      <c r="B20" s="206">
        <v>11</v>
      </c>
      <c r="C20" s="339" t="s">
        <v>455</v>
      </c>
      <c r="D20" s="340" t="s">
        <v>217</v>
      </c>
      <c r="E20" s="206" t="s">
        <v>282</v>
      </c>
      <c r="F20" s="272">
        <v>7.9375</v>
      </c>
      <c r="G20" s="206" t="s">
        <v>24</v>
      </c>
      <c r="H20" s="213">
        <f t="shared" si="0"/>
        <v>7.9375</v>
      </c>
      <c r="I20" s="218">
        <v>310000</v>
      </c>
      <c r="J20" s="219">
        <f t="shared" si="1"/>
        <v>1550000</v>
      </c>
      <c r="K20" s="207"/>
    </row>
    <row r="21" spans="1:11" ht="18.75">
      <c r="A21" s="257">
        <v>12</v>
      </c>
      <c r="B21" s="206">
        <v>12</v>
      </c>
      <c r="C21" s="339" t="s">
        <v>278</v>
      </c>
      <c r="D21" s="340" t="s">
        <v>386</v>
      </c>
      <c r="E21" s="206" t="s">
        <v>282</v>
      </c>
      <c r="F21" s="272">
        <v>7.9375</v>
      </c>
      <c r="G21" s="206" t="s">
        <v>24</v>
      </c>
      <c r="H21" s="213">
        <f t="shared" si="0"/>
        <v>7.9375</v>
      </c>
      <c r="I21" s="218">
        <v>310000</v>
      </c>
      <c r="J21" s="219">
        <f t="shared" si="1"/>
        <v>1550000</v>
      </c>
      <c r="K21" s="207"/>
    </row>
    <row r="22" spans="1:11" ht="18.75">
      <c r="A22" s="257">
        <v>13</v>
      </c>
      <c r="B22" s="206">
        <v>13</v>
      </c>
      <c r="C22" s="339" t="s">
        <v>470</v>
      </c>
      <c r="D22" s="340" t="s">
        <v>213</v>
      </c>
      <c r="E22" s="206" t="s">
        <v>282</v>
      </c>
      <c r="F22" s="272">
        <v>7.875</v>
      </c>
      <c r="G22" s="206" t="s">
        <v>24</v>
      </c>
      <c r="H22" s="213">
        <f t="shared" si="0"/>
        <v>7.875</v>
      </c>
      <c r="I22" s="218">
        <v>310000</v>
      </c>
      <c r="J22" s="219">
        <f t="shared" si="1"/>
        <v>1550000</v>
      </c>
      <c r="K22" s="207"/>
    </row>
    <row r="23" spans="1:11" ht="18.75">
      <c r="A23" s="257">
        <v>14</v>
      </c>
      <c r="B23" s="206">
        <v>14</v>
      </c>
      <c r="C23" s="339" t="s">
        <v>280</v>
      </c>
      <c r="D23" s="340" t="s">
        <v>471</v>
      </c>
      <c r="E23" s="206" t="s">
        <v>282</v>
      </c>
      <c r="F23" s="272">
        <v>7.875</v>
      </c>
      <c r="G23" s="206" t="s">
        <v>24</v>
      </c>
      <c r="H23" s="213">
        <f t="shared" si="0"/>
        <v>7.875</v>
      </c>
      <c r="I23" s="218">
        <v>310000</v>
      </c>
      <c r="J23" s="219">
        <f t="shared" si="1"/>
        <v>1550000</v>
      </c>
      <c r="K23" s="207"/>
    </row>
    <row r="24" spans="1:11" ht="18.75">
      <c r="A24" s="257">
        <v>15</v>
      </c>
      <c r="B24" s="206">
        <v>15</v>
      </c>
      <c r="C24" s="339" t="s">
        <v>472</v>
      </c>
      <c r="D24" s="340" t="s">
        <v>473</v>
      </c>
      <c r="E24" s="206" t="s">
        <v>282</v>
      </c>
      <c r="F24" s="272">
        <v>7.84375</v>
      </c>
      <c r="G24" s="206" t="s">
        <v>24</v>
      </c>
      <c r="H24" s="213">
        <f t="shared" si="0"/>
        <v>7.84375</v>
      </c>
      <c r="I24" s="218">
        <v>310000</v>
      </c>
      <c r="J24" s="219">
        <f t="shared" si="1"/>
        <v>1550000</v>
      </c>
      <c r="K24" s="207"/>
    </row>
    <row r="25" spans="1:11" ht="18.75">
      <c r="A25" s="257">
        <v>16</v>
      </c>
      <c r="B25" s="206">
        <v>16</v>
      </c>
      <c r="C25" s="339" t="s">
        <v>271</v>
      </c>
      <c r="D25" s="340" t="s">
        <v>272</v>
      </c>
      <c r="E25" s="206" t="s">
        <v>282</v>
      </c>
      <c r="F25" s="272">
        <v>7.75</v>
      </c>
      <c r="G25" s="206" t="s">
        <v>24</v>
      </c>
      <c r="H25" s="213">
        <f t="shared" si="0"/>
        <v>7.75</v>
      </c>
      <c r="I25" s="218">
        <v>310000</v>
      </c>
      <c r="J25" s="219">
        <f t="shared" si="1"/>
        <v>1550000</v>
      </c>
      <c r="K25" s="207"/>
    </row>
    <row r="26" spans="1:11" ht="18.75">
      <c r="A26" s="257">
        <v>17</v>
      </c>
      <c r="B26" s="206">
        <v>17</v>
      </c>
      <c r="C26" s="339" t="s">
        <v>474</v>
      </c>
      <c r="D26" s="340" t="s">
        <v>475</v>
      </c>
      <c r="E26" s="206" t="s">
        <v>282</v>
      </c>
      <c r="F26" s="272">
        <v>7.71875</v>
      </c>
      <c r="G26" s="206" t="s">
        <v>24</v>
      </c>
      <c r="H26" s="213">
        <f t="shared" si="0"/>
        <v>7.71875</v>
      </c>
      <c r="I26" s="218">
        <v>310000</v>
      </c>
      <c r="J26" s="219">
        <f t="shared" si="1"/>
        <v>1550000</v>
      </c>
      <c r="K26" s="207"/>
    </row>
    <row r="27" spans="1:11" ht="18.75">
      <c r="A27" s="257">
        <v>18</v>
      </c>
      <c r="B27" s="206">
        <v>18</v>
      </c>
      <c r="C27" s="339" t="s">
        <v>476</v>
      </c>
      <c r="D27" s="340" t="s">
        <v>249</v>
      </c>
      <c r="E27" s="206" t="s">
        <v>282</v>
      </c>
      <c r="F27" s="272">
        <v>7.6875</v>
      </c>
      <c r="G27" s="206" t="s">
        <v>24</v>
      </c>
      <c r="H27" s="213">
        <f t="shared" si="0"/>
        <v>7.6875</v>
      </c>
      <c r="I27" s="218">
        <v>310000</v>
      </c>
      <c r="J27" s="219">
        <f t="shared" si="1"/>
        <v>1550000</v>
      </c>
      <c r="K27" s="207"/>
    </row>
    <row r="28" spans="1:11" ht="18.75">
      <c r="A28" s="257">
        <v>19</v>
      </c>
      <c r="B28" s="206">
        <v>19</v>
      </c>
      <c r="C28" s="339" t="s">
        <v>278</v>
      </c>
      <c r="D28" s="340" t="s">
        <v>213</v>
      </c>
      <c r="E28" s="206" t="s">
        <v>282</v>
      </c>
      <c r="F28" s="272">
        <v>7.625</v>
      </c>
      <c r="G28" s="206" t="s">
        <v>24</v>
      </c>
      <c r="H28" s="213">
        <f t="shared" si="0"/>
        <v>7.625</v>
      </c>
      <c r="I28" s="218">
        <v>310000</v>
      </c>
      <c r="J28" s="219">
        <f t="shared" si="1"/>
        <v>1550000</v>
      </c>
      <c r="K28" s="207"/>
    </row>
    <row r="29" spans="1:11" ht="18.75">
      <c r="A29" s="257">
        <v>20</v>
      </c>
      <c r="B29" s="206">
        <v>20</v>
      </c>
      <c r="C29" s="339" t="s">
        <v>214</v>
      </c>
      <c r="D29" s="340" t="s">
        <v>218</v>
      </c>
      <c r="E29" s="206" t="s">
        <v>282</v>
      </c>
      <c r="F29" s="272">
        <v>7.59375</v>
      </c>
      <c r="G29" s="206" t="s">
        <v>24</v>
      </c>
      <c r="H29" s="213">
        <f t="shared" si="0"/>
        <v>7.59375</v>
      </c>
      <c r="I29" s="218">
        <v>310000</v>
      </c>
      <c r="J29" s="219">
        <f t="shared" si="1"/>
        <v>1550000</v>
      </c>
      <c r="K29" s="207"/>
    </row>
    <row r="30" spans="1:11" ht="18.75">
      <c r="A30" s="257">
        <v>21</v>
      </c>
      <c r="B30" s="206">
        <v>21</v>
      </c>
      <c r="C30" s="339" t="s">
        <v>477</v>
      </c>
      <c r="D30" s="340" t="s">
        <v>35</v>
      </c>
      <c r="E30" s="206" t="s">
        <v>282</v>
      </c>
      <c r="F30" s="272">
        <v>7.5625</v>
      </c>
      <c r="G30" s="206" t="s">
        <v>24</v>
      </c>
      <c r="H30" s="213">
        <f t="shared" si="0"/>
        <v>7.5625</v>
      </c>
      <c r="I30" s="218">
        <v>310000</v>
      </c>
      <c r="J30" s="219">
        <f t="shared" si="1"/>
        <v>1550000</v>
      </c>
      <c r="K30" s="207"/>
    </row>
    <row r="31" spans="1:11" ht="18.75">
      <c r="A31" s="257">
        <v>22</v>
      </c>
      <c r="B31" s="206">
        <v>22</v>
      </c>
      <c r="C31" s="339" t="s">
        <v>212</v>
      </c>
      <c r="D31" s="340" t="s">
        <v>218</v>
      </c>
      <c r="E31" s="206" t="s">
        <v>282</v>
      </c>
      <c r="F31" s="272">
        <v>7.5625</v>
      </c>
      <c r="G31" s="206" t="s">
        <v>24</v>
      </c>
      <c r="H31" s="213">
        <f t="shared" si="0"/>
        <v>7.5625</v>
      </c>
      <c r="I31" s="218">
        <v>310000</v>
      </c>
      <c r="J31" s="219">
        <f t="shared" si="1"/>
        <v>1550000</v>
      </c>
      <c r="K31" s="207"/>
    </row>
    <row r="32" spans="1:11" ht="18.75">
      <c r="A32" s="257">
        <v>23</v>
      </c>
      <c r="B32" s="206">
        <v>23</v>
      </c>
      <c r="C32" s="339" t="s">
        <v>288</v>
      </c>
      <c r="D32" s="340" t="s">
        <v>406</v>
      </c>
      <c r="E32" s="206" t="s">
        <v>282</v>
      </c>
      <c r="F32" s="272">
        <v>7.5625</v>
      </c>
      <c r="G32" s="206" t="s">
        <v>24</v>
      </c>
      <c r="H32" s="213">
        <f t="shared" si="0"/>
        <v>7.5625</v>
      </c>
      <c r="I32" s="218">
        <v>310000</v>
      </c>
      <c r="J32" s="219">
        <f t="shared" si="1"/>
        <v>1550000</v>
      </c>
      <c r="K32" s="207"/>
    </row>
    <row r="33" spans="1:11" ht="18.75">
      <c r="A33" s="257">
        <v>24</v>
      </c>
      <c r="B33" s="206">
        <v>24</v>
      </c>
      <c r="C33" s="339" t="s">
        <v>478</v>
      </c>
      <c r="D33" s="340" t="s">
        <v>406</v>
      </c>
      <c r="E33" s="206" t="s">
        <v>282</v>
      </c>
      <c r="F33" s="272">
        <v>7.5</v>
      </c>
      <c r="G33" s="206" t="s">
        <v>24</v>
      </c>
      <c r="H33" s="213">
        <f t="shared" si="0"/>
        <v>7.5</v>
      </c>
      <c r="I33" s="218">
        <v>310000</v>
      </c>
      <c r="J33" s="219">
        <f t="shared" si="1"/>
        <v>1550000</v>
      </c>
      <c r="K33" s="207"/>
    </row>
    <row r="34" spans="1:11" ht="18.75">
      <c r="A34" s="257">
        <v>25</v>
      </c>
      <c r="B34" s="206">
        <v>25</v>
      </c>
      <c r="C34" s="339" t="s">
        <v>479</v>
      </c>
      <c r="D34" s="340" t="s">
        <v>480</v>
      </c>
      <c r="E34" s="206" t="s">
        <v>282</v>
      </c>
      <c r="F34" s="272">
        <v>7.4375</v>
      </c>
      <c r="G34" s="206" t="s">
        <v>24</v>
      </c>
      <c r="H34" s="213">
        <f t="shared" si="0"/>
        <v>7.4375</v>
      </c>
      <c r="I34" s="218">
        <v>310000</v>
      </c>
      <c r="J34" s="219">
        <f t="shared" si="1"/>
        <v>1550000</v>
      </c>
      <c r="K34" s="207"/>
    </row>
    <row r="35" spans="1:11" ht="18.75">
      <c r="A35" s="257">
        <v>26</v>
      </c>
      <c r="B35" s="206">
        <v>26</v>
      </c>
      <c r="C35" s="339" t="s">
        <v>481</v>
      </c>
      <c r="D35" s="340" t="s">
        <v>389</v>
      </c>
      <c r="E35" s="206" t="s">
        <v>282</v>
      </c>
      <c r="F35" s="272">
        <v>7.375</v>
      </c>
      <c r="G35" s="206" t="s">
        <v>24</v>
      </c>
      <c r="H35" s="213">
        <f t="shared" si="0"/>
        <v>7.375</v>
      </c>
      <c r="I35" s="218">
        <v>310000</v>
      </c>
      <c r="J35" s="219">
        <f t="shared" si="1"/>
        <v>1550000</v>
      </c>
      <c r="K35" s="207"/>
    </row>
    <row r="36" spans="1:11" ht="18.75">
      <c r="A36" s="257">
        <v>27</v>
      </c>
      <c r="B36" s="206">
        <v>27</v>
      </c>
      <c r="C36" s="339" t="s">
        <v>481</v>
      </c>
      <c r="D36" s="340" t="s">
        <v>84</v>
      </c>
      <c r="E36" s="206" t="s">
        <v>282</v>
      </c>
      <c r="F36" s="272">
        <v>7.375</v>
      </c>
      <c r="G36" s="206" t="s">
        <v>24</v>
      </c>
      <c r="H36" s="213">
        <f t="shared" si="0"/>
        <v>7.375</v>
      </c>
      <c r="I36" s="218">
        <v>310000</v>
      </c>
      <c r="J36" s="219">
        <f t="shared" si="1"/>
        <v>1550000</v>
      </c>
      <c r="K36" s="207"/>
    </row>
    <row r="37" spans="1:11" ht="18.75">
      <c r="A37" s="257">
        <v>28</v>
      </c>
      <c r="B37" s="206">
        <v>28</v>
      </c>
      <c r="C37" s="339" t="s">
        <v>212</v>
      </c>
      <c r="D37" s="340" t="s">
        <v>295</v>
      </c>
      <c r="E37" s="206" t="s">
        <v>282</v>
      </c>
      <c r="F37" s="272">
        <v>7.375</v>
      </c>
      <c r="G37" s="206" t="s">
        <v>24</v>
      </c>
      <c r="H37" s="213">
        <f t="shared" si="0"/>
        <v>7.375</v>
      </c>
      <c r="I37" s="218">
        <v>310000</v>
      </c>
      <c r="J37" s="219">
        <f t="shared" si="1"/>
        <v>1550000</v>
      </c>
      <c r="K37" s="207"/>
    </row>
    <row r="38" spans="1:11" ht="18.75">
      <c r="A38" s="257">
        <v>29</v>
      </c>
      <c r="B38" s="206">
        <v>29</v>
      </c>
      <c r="C38" s="339" t="s">
        <v>388</v>
      </c>
      <c r="D38" s="340" t="s">
        <v>482</v>
      </c>
      <c r="E38" s="206" t="s">
        <v>282</v>
      </c>
      <c r="F38" s="272">
        <v>7.375</v>
      </c>
      <c r="G38" s="206" t="s">
        <v>24</v>
      </c>
      <c r="H38" s="213">
        <f t="shared" si="0"/>
        <v>7.375</v>
      </c>
      <c r="I38" s="218">
        <v>310000</v>
      </c>
      <c r="J38" s="219">
        <f t="shared" si="1"/>
        <v>1550000</v>
      </c>
      <c r="K38" s="207"/>
    </row>
    <row r="39" spans="1:11" ht="18.75">
      <c r="A39" s="257">
        <v>30</v>
      </c>
      <c r="B39" s="206">
        <v>30</v>
      </c>
      <c r="C39" s="339" t="s">
        <v>483</v>
      </c>
      <c r="D39" s="340" t="s">
        <v>215</v>
      </c>
      <c r="E39" s="206" t="s">
        <v>282</v>
      </c>
      <c r="F39" s="272">
        <v>7.34375</v>
      </c>
      <c r="G39" s="206" t="s">
        <v>24</v>
      </c>
      <c r="H39" s="213">
        <f t="shared" si="0"/>
        <v>7.34375</v>
      </c>
      <c r="I39" s="218">
        <v>310000</v>
      </c>
      <c r="J39" s="219">
        <f t="shared" si="1"/>
        <v>1550000</v>
      </c>
      <c r="K39" s="207"/>
    </row>
    <row r="40" spans="1:11" ht="18.75">
      <c r="A40" s="257">
        <v>31</v>
      </c>
      <c r="B40" s="206">
        <v>31</v>
      </c>
      <c r="C40" s="339" t="s">
        <v>210</v>
      </c>
      <c r="D40" s="340" t="s">
        <v>389</v>
      </c>
      <c r="E40" s="206" t="s">
        <v>282</v>
      </c>
      <c r="F40" s="272">
        <v>7.34375</v>
      </c>
      <c r="G40" s="206" t="s">
        <v>24</v>
      </c>
      <c r="H40" s="213">
        <f t="shared" si="0"/>
        <v>7.34375</v>
      </c>
      <c r="I40" s="218">
        <v>310000</v>
      </c>
      <c r="J40" s="219">
        <f t="shared" si="1"/>
        <v>1550000</v>
      </c>
      <c r="K40" s="207"/>
    </row>
    <row r="41" spans="1:11" ht="18.75">
      <c r="A41" s="257">
        <v>32</v>
      </c>
      <c r="B41" s="206">
        <v>32</v>
      </c>
      <c r="C41" s="339" t="s">
        <v>212</v>
      </c>
      <c r="D41" s="340" t="s">
        <v>274</v>
      </c>
      <c r="E41" s="206" t="s">
        <v>282</v>
      </c>
      <c r="F41" s="272">
        <v>7.34375</v>
      </c>
      <c r="G41" s="206" t="s">
        <v>24</v>
      </c>
      <c r="H41" s="213">
        <f t="shared" si="0"/>
        <v>7.34375</v>
      </c>
      <c r="I41" s="218">
        <v>310000</v>
      </c>
      <c r="J41" s="219">
        <f t="shared" si="1"/>
        <v>1550000</v>
      </c>
      <c r="K41" s="207"/>
    </row>
    <row r="42" spans="1:11" ht="18.75">
      <c r="A42" s="257">
        <v>33</v>
      </c>
      <c r="B42" s="206">
        <v>33</v>
      </c>
      <c r="C42" s="339" t="s">
        <v>275</v>
      </c>
      <c r="D42" s="340" t="s">
        <v>276</v>
      </c>
      <c r="E42" s="206" t="s">
        <v>282</v>
      </c>
      <c r="F42" s="272">
        <v>7.34375</v>
      </c>
      <c r="G42" s="206" t="s">
        <v>24</v>
      </c>
      <c r="H42" s="213">
        <f aca="true" t="shared" si="2" ref="H42:H85">F42</f>
        <v>7.34375</v>
      </c>
      <c r="I42" s="218">
        <v>310000</v>
      </c>
      <c r="J42" s="219">
        <f t="shared" si="1"/>
        <v>1550000</v>
      </c>
      <c r="K42" s="207"/>
    </row>
    <row r="43" spans="1:11" ht="18.75">
      <c r="A43" s="257">
        <v>34</v>
      </c>
      <c r="B43" s="206">
        <v>34</v>
      </c>
      <c r="C43" s="339" t="s">
        <v>269</v>
      </c>
      <c r="D43" s="340" t="s">
        <v>270</v>
      </c>
      <c r="E43" s="206" t="s">
        <v>282</v>
      </c>
      <c r="F43" s="272">
        <v>7.3125</v>
      </c>
      <c r="G43" s="206" t="s">
        <v>24</v>
      </c>
      <c r="H43" s="213">
        <f t="shared" si="2"/>
        <v>7.3125</v>
      </c>
      <c r="I43" s="218">
        <v>310000</v>
      </c>
      <c r="J43" s="219">
        <f t="shared" si="1"/>
        <v>1550000</v>
      </c>
      <c r="K43" s="207"/>
    </row>
    <row r="44" spans="1:11" ht="18.75">
      <c r="A44" s="257">
        <v>35</v>
      </c>
      <c r="B44" s="206">
        <v>35</v>
      </c>
      <c r="C44" s="339" t="s">
        <v>454</v>
      </c>
      <c r="D44" s="340" t="s">
        <v>389</v>
      </c>
      <c r="E44" s="206" t="s">
        <v>282</v>
      </c>
      <c r="F44" s="272">
        <v>7.3125</v>
      </c>
      <c r="G44" s="206" t="s">
        <v>24</v>
      </c>
      <c r="H44" s="213">
        <f t="shared" si="2"/>
        <v>7.3125</v>
      </c>
      <c r="I44" s="218">
        <v>310000</v>
      </c>
      <c r="J44" s="219">
        <f t="shared" si="1"/>
        <v>1550000</v>
      </c>
      <c r="K44" s="207"/>
    </row>
    <row r="45" spans="1:11" ht="18.75">
      <c r="A45" s="257">
        <v>36</v>
      </c>
      <c r="B45" s="206">
        <v>36</v>
      </c>
      <c r="C45" s="339" t="s">
        <v>212</v>
      </c>
      <c r="D45" s="340" t="s">
        <v>268</v>
      </c>
      <c r="E45" s="206" t="s">
        <v>282</v>
      </c>
      <c r="F45" s="272">
        <v>7.28125</v>
      </c>
      <c r="G45" s="206" t="s">
        <v>24</v>
      </c>
      <c r="H45" s="213">
        <f t="shared" si="2"/>
        <v>7.28125</v>
      </c>
      <c r="I45" s="218">
        <v>310000</v>
      </c>
      <c r="J45" s="219">
        <f t="shared" si="1"/>
        <v>1550000</v>
      </c>
      <c r="K45" s="207"/>
    </row>
    <row r="46" spans="1:11" ht="18.75">
      <c r="A46" s="257">
        <v>37</v>
      </c>
      <c r="B46" s="206">
        <v>37</v>
      </c>
      <c r="C46" s="339" t="s">
        <v>278</v>
      </c>
      <c r="D46" s="340" t="s">
        <v>268</v>
      </c>
      <c r="E46" s="206" t="s">
        <v>282</v>
      </c>
      <c r="F46" s="272">
        <v>7.28125</v>
      </c>
      <c r="G46" s="206" t="s">
        <v>24</v>
      </c>
      <c r="H46" s="213">
        <f t="shared" si="2"/>
        <v>7.28125</v>
      </c>
      <c r="I46" s="218">
        <v>310000</v>
      </c>
      <c r="J46" s="219">
        <f t="shared" si="1"/>
        <v>1550000</v>
      </c>
      <c r="K46" s="207"/>
    </row>
    <row r="47" spans="1:11" ht="18.75">
      <c r="A47" s="257">
        <v>38</v>
      </c>
      <c r="B47" s="206">
        <v>38</v>
      </c>
      <c r="C47" s="339" t="s">
        <v>278</v>
      </c>
      <c r="D47" s="340" t="s">
        <v>279</v>
      </c>
      <c r="E47" s="206" t="s">
        <v>282</v>
      </c>
      <c r="F47" s="272">
        <v>7.25</v>
      </c>
      <c r="G47" s="206" t="s">
        <v>24</v>
      </c>
      <c r="H47" s="213">
        <f t="shared" si="2"/>
        <v>7.25</v>
      </c>
      <c r="I47" s="218">
        <v>310000</v>
      </c>
      <c r="J47" s="219">
        <f t="shared" si="1"/>
        <v>1550000</v>
      </c>
      <c r="K47" s="207"/>
    </row>
    <row r="48" spans="1:11" ht="18.75">
      <c r="A48" s="257">
        <v>39</v>
      </c>
      <c r="B48" s="206">
        <v>39</v>
      </c>
      <c r="C48" s="339" t="s">
        <v>299</v>
      </c>
      <c r="D48" s="340" t="s">
        <v>406</v>
      </c>
      <c r="E48" s="206" t="s">
        <v>282</v>
      </c>
      <c r="F48" s="272">
        <v>7.21875</v>
      </c>
      <c r="G48" s="206" t="s">
        <v>24</v>
      </c>
      <c r="H48" s="213">
        <f t="shared" si="2"/>
        <v>7.21875</v>
      </c>
      <c r="I48" s="218">
        <v>310000</v>
      </c>
      <c r="J48" s="219">
        <f t="shared" si="1"/>
        <v>1550000</v>
      </c>
      <c r="K48" s="207"/>
    </row>
    <row r="49" spans="1:11" ht="18.75">
      <c r="A49" s="257">
        <v>40</v>
      </c>
      <c r="B49" s="206">
        <v>40</v>
      </c>
      <c r="C49" s="339" t="s">
        <v>484</v>
      </c>
      <c r="D49" s="340" t="s">
        <v>213</v>
      </c>
      <c r="E49" s="206" t="s">
        <v>282</v>
      </c>
      <c r="F49" s="272">
        <v>7.1875</v>
      </c>
      <c r="G49" s="206" t="s">
        <v>24</v>
      </c>
      <c r="H49" s="213">
        <f t="shared" si="2"/>
        <v>7.1875</v>
      </c>
      <c r="I49" s="218">
        <v>310000</v>
      </c>
      <c r="J49" s="219">
        <f t="shared" si="1"/>
        <v>1550000</v>
      </c>
      <c r="K49" s="207"/>
    </row>
    <row r="50" spans="1:11" ht="18.75">
      <c r="A50" s="257">
        <v>41</v>
      </c>
      <c r="B50" s="206">
        <v>41</v>
      </c>
      <c r="C50" s="339" t="s">
        <v>265</v>
      </c>
      <c r="D50" s="340" t="s">
        <v>386</v>
      </c>
      <c r="E50" s="206" t="s">
        <v>282</v>
      </c>
      <c r="F50" s="272">
        <v>7.1875</v>
      </c>
      <c r="G50" s="206" t="s">
        <v>24</v>
      </c>
      <c r="H50" s="213">
        <f t="shared" si="2"/>
        <v>7.1875</v>
      </c>
      <c r="I50" s="218">
        <v>310000</v>
      </c>
      <c r="J50" s="219">
        <f>I50*6</f>
        <v>1860000</v>
      </c>
      <c r="K50" s="207"/>
    </row>
    <row r="51" spans="1:11" ht="18.75">
      <c r="A51" s="257">
        <v>42</v>
      </c>
      <c r="B51" s="206">
        <v>42</v>
      </c>
      <c r="C51" s="339" t="s">
        <v>297</v>
      </c>
      <c r="D51" s="340" t="s">
        <v>485</v>
      </c>
      <c r="E51" s="206" t="s">
        <v>282</v>
      </c>
      <c r="F51" s="272">
        <v>7.15625</v>
      </c>
      <c r="G51" s="206" t="s">
        <v>24</v>
      </c>
      <c r="H51" s="213">
        <f t="shared" si="2"/>
        <v>7.15625</v>
      </c>
      <c r="I51" s="218">
        <v>310000</v>
      </c>
      <c r="J51" s="219">
        <f>I51*6</f>
        <v>1860000</v>
      </c>
      <c r="K51" s="207"/>
    </row>
    <row r="52" spans="1:11" ht="18.75">
      <c r="A52" s="257">
        <v>43</v>
      </c>
      <c r="B52" s="206">
        <v>43</v>
      </c>
      <c r="C52" s="339" t="s">
        <v>291</v>
      </c>
      <c r="D52" s="340" t="s">
        <v>192</v>
      </c>
      <c r="E52" s="206" t="s">
        <v>282</v>
      </c>
      <c r="F52" s="272">
        <v>7.125</v>
      </c>
      <c r="G52" s="206" t="s">
        <v>24</v>
      </c>
      <c r="H52" s="213">
        <f t="shared" si="2"/>
        <v>7.125</v>
      </c>
      <c r="I52" s="218">
        <v>310000</v>
      </c>
      <c r="J52" s="219">
        <f>I52*6</f>
        <v>1860000</v>
      </c>
      <c r="K52" s="207"/>
    </row>
    <row r="53" spans="1:11" ht="18.75">
      <c r="A53" s="257">
        <v>44</v>
      </c>
      <c r="B53" s="206">
        <v>44</v>
      </c>
      <c r="C53" s="339" t="s">
        <v>212</v>
      </c>
      <c r="D53" s="340" t="s">
        <v>182</v>
      </c>
      <c r="E53" s="206" t="s">
        <v>282</v>
      </c>
      <c r="F53" s="272">
        <v>7.125</v>
      </c>
      <c r="G53" s="206" t="s">
        <v>24</v>
      </c>
      <c r="H53" s="213">
        <f t="shared" si="2"/>
        <v>7.125</v>
      </c>
      <c r="I53" s="218">
        <v>310000</v>
      </c>
      <c r="J53" s="219">
        <f>I53*6</f>
        <v>1860000</v>
      </c>
      <c r="K53" s="207"/>
    </row>
    <row r="54" spans="1:11" ht="18.75">
      <c r="A54" s="257">
        <v>45</v>
      </c>
      <c r="B54" s="206">
        <v>45</v>
      </c>
      <c r="C54" s="339" t="s">
        <v>212</v>
      </c>
      <c r="D54" s="340" t="s">
        <v>486</v>
      </c>
      <c r="E54" s="206" t="s">
        <v>282</v>
      </c>
      <c r="F54" s="272">
        <v>7.125</v>
      </c>
      <c r="G54" s="206" t="s">
        <v>24</v>
      </c>
      <c r="H54" s="213">
        <f t="shared" si="2"/>
        <v>7.125</v>
      </c>
      <c r="I54" s="218">
        <v>310000</v>
      </c>
      <c r="J54" s="219">
        <f>I54*6</f>
        <v>1860000</v>
      </c>
      <c r="K54" s="207"/>
    </row>
    <row r="55" spans="1:11" ht="18.75">
      <c r="A55" s="257">
        <v>46</v>
      </c>
      <c r="B55" s="206">
        <v>1</v>
      </c>
      <c r="C55" s="339" t="s">
        <v>288</v>
      </c>
      <c r="D55" s="340" t="s">
        <v>43</v>
      </c>
      <c r="E55" s="206" t="s">
        <v>298</v>
      </c>
      <c r="F55" s="307">
        <v>8.65625</v>
      </c>
      <c r="G55" s="206" t="s">
        <v>24</v>
      </c>
      <c r="H55" s="213">
        <f t="shared" si="2"/>
        <v>8.65625</v>
      </c>
      <c r="I55" s="218">
        <v>360000</v>
      </c>
      <c r="J55" s="219">
        <f>I55*5</f>
        <v>1800000</v>
      </c>
      <c r="K55" s="207"/>
    </row>
    <row r="56" spans="1:11" ht="18.75">
      <c r="A56" s="257">
        <v>47</v>
      </c>
      <c r="B56" s="206">
        <v>2</v>
      </c>
      <c r="C56" s="339" t="s">
        <v>285</v>
      </c>
      <c r="D56" s="340" t="s">
        <v>211</v>
      </c>
      <c r="E56" s="206" t="s">
        <v>298</v>
      </c>
      <c r="F56" s="307">
        <v>8.4375</v>
      </c>
      <c r="G56" s="206" t="s">
        <v>24</v>
      </c>
      <c r="H56" s="213">
        <f t="shared" si="2"/>
        <v>8.4375</v>
      </c>
      <c r="I56" s="218">
        <v>360000</v>
      </c>
      <c r="J56" s="219">
        <f>I56*5</f>
        <v>1800000</v>
      </c>
      <c r="K56" s="207"/>
    </row>
    <row r="57" spans="1:11" ht="18.75">
      <c r="A57" s="257">
        <v>48</v>
      </c>
      <c r="B57" s="206">
        <v>3</v>
      </c>
      <c r="C57" s="339" t="s">
        <v>487</v>
      </c>
      <c r="D57" s="340" t="s">
        <v>488</v>
      </c>
      <c r="E57" s="206" t="s">
        <v>298</v>
      </c>
      <c r="F57" s="307">
        <v>8.34375</v>
      </c>
      <c r="G57" s="206" t="s">
        <v>24</v>
      </c>
      <c r="H57" s="213">
        <f t="shared" si="2"/>
        <v>8.34375</v>
      </c>
      <c r="I57" s="218">
        <v>360000</v>
      </c>
      <c r="J57" s="219">
        <f aca="true" t="shared" si="3" ref="J57:J120">I57*5</f>
        <v>1800000</v>
      </c>
      <c r="K57" s="207"/>
    </row>
    <row r="58" spans="1:11" ht="18.75">
      <c r="A58" s="257">
        <v>49</v>
      </c>
      <c r="B58" s="206">
        <v>4</v>
      </c>
      <c r="C58" s="339" t="s">
        <v>291</v>
      </c>
      <c r="D58" s="340" t="s">
        <v>292</v>
      </c>
      <c r="E58" s="206" t="s">
        <v>298</v>
      </c>
      <c r="F58" s="307">
        <v>8.3125</v>
      </c>
      <c r="G58" s="206" t="s">
        <v>24</v>
      </c>
      <c r="H58" s="213">
        <f t="shared" si="2"/>
        <v>8.3125</v>
      </c>
      <c r="I58" s="218">
        <v>360000</v>
      </c>
      <c r="J58" s="219">
        <f t="shared" si="3"/>
        <v>1800000</v>
      </c>
      <c r="K58" s="207"/>
    </row>
    <row r="59" spans="1:11" ht="18.75">
      <c r="A59" s="257">
        <v>50</v>
      </c>
      <c r="B59" s="206">
        <v>5</v>
      </c>
      <c r="C59" s="339" t="s">
        <v>283</v>
      </c>
      <c r="D59" s="340" t="s">
        <v>284</v>
      </c>
      <c r="E59" s="206" t="s">
        <v>298</v>
      </c>
      <c r="F59" s="307">
        <v>8.3125</v>
      </c>
      <c r="G59" s="206" t="s">
        <v>24</v>
      </c>
      <c r="H59" s="213">
        <f t="shared" si="2"/>
        <v>8.3125</v>
      </c>
      <c r="I59" s="218">
        <v>360000</v>
      </c>
      <c r="J59" s="219">
        <f t="shared" si="3"/>
        <v>1800000</v>
      </c>
      <c r="K59" s="207"/>
    </row>
    <row r="60" spans="1:11" ht="18.75">
      <c r="A60" s="257">
        <v>51</v>
      </c>
      <c r="B60" s="206">
        <v>6</v>
      </c>
      <c r="C60" s="339" t="s">
        <v>489</v>
      </c>
      <c r="D60" s="340" t="s">
        <v>93</v>
      </c>
      <c r="E60" s="206" t="s">
        <v>298</v>
      </c>
      <c r="F60" s="307">
        <v>7.875</v>
      </c>
      <c r="G60" s="206" t="s">
        <v>24</v>
      </c>
      <c r="H60" s="213">
        <f t="shared" si="2"/>
        <v>7.875</v>
      </c>
      <c r="I60" s="218">
        <v>310000</v>
      </c>
      <c r="J60" s="219">
        <f t="shared" si="3"/>
        <v>1550000</v>
      </c>
      <c r="K60" s="207"/>
    </row>
    <row r="61" spans="1:11" ht="18.75">
      <c r="A61" s="257">
        <v>52</v>
      </c>
      <c r="B61" s="206">
        <v>7</v>
      </c>
      <c r="C61" s="339" t="s">
        <v>212</v>
      </c>
      <c r="D61" s="340" t="s">
        <v>386</v>
      </c>
      <c r="E61" s="206" t="s">
        <v>298</v>
      </c>
      <c r="F61" s="307">
        <v>7.875</v>
      </c>
      <c r="G61" s="206" t="s">
        <v>24</v>
      </c>
      <c r="H61" s="213">
        <f t="shared" si="2"/>
        <v>7.875</v>
      </c>
      <c r="I61" s="218">
        <v>310000</v>
      </c>
      <c r="J61" s="219">
        <f t="shared" si="3"/>
        <v>1550000</v>
      </c>
      <c r="K61" s="207"/>
    </row>
    <row r="62" spans="1:11" ht="18.75">
      <c r="A62" s="257">
        <v>53</v>
      </c>
      <c r="B62" s="206">
        <v>8</v>
      </c>
      <c r="C62" s="339" t="s">
        <v>490</v>
      </c>
      <c r="D62" s="340" t="s">
        <v>192</v>
      </c>
      <c r="E62" s="206" t="s">
        <v>298</v>
      </c>
      <c r="F62" s="307">
        <v>7.8125</v>
      </c>
      <c r="G62" s="206" t="s">
        <v>24</v>
      </c>
      <c r="H62" s="213">
        <f t="shared" si="2"/>
        <v>7.8125</v>
      </c>
      <c r="I62" s="218">
        <v>310000</v>
      </c>
      <c r="J62" s="219">
        <f t="shared" si="3"/>
        <v>1550000</v>
      </c>
      <c r="K62" s="207"/>
    </row>
    <row r="63" spans="1:11" ht="18.75">
      <c r="A63" s="257">
        <v>54</v>
      </c>
      <c r="B63" s="206">
        <v>9</v>
      </c>
      <c r="C63" s="339" t="s">
        <v>212</v>
      </c>
      <c r="D63" s="340" t="s">
        <v>290</v>
      </c>
      <c r="E63" s="206" t="s">
        <v>298</v>
      </c>
      <c r="F63" s="307">
        <v>7.53125</v>
      </c>
      <c r="G63" s="206" t="s">
        <v>24</v>
      </c>
      <c r="H63" s="213">
        <f t="shared" si="2"/>
        <v>7.53125</v>
      </c>
      <c r="I63" s="218">
        <v>310000</v>
      </c>
      <c r="J63" s="219">
        <f t="shared" si="3"/>
        <v>1550000</v>
      </c>
      <c r="K63" s="207"/>
    </row>
    <row r="64" spans="1:11" ht="18.75">
      <c r="A64" s="257">
        <v>55</v>
      </c>
      <c r="B64" s="206">
        <v>10</v>
      </c>
      <c r="C64" s="339" t="s">
        <v>395</v>
      </c>
      <c r="D64" s="340" t="s">
        <v>100</v>
      </c>
      <c r="E64" s="206" t="s">
        <v>298</v>
      </c>
      <c r="F64" s="307">
        <v>7.53125</v>
      </c>
      <c r="G64" s="206" t="s">
        <v>24</v>
      </c>
      <c r="H64" s="213">
        <f t="shared" si="2"/>
        <v>7.53125</v>
      </c>
      <c r="I64" s="218">
        <v>310000</v>
      </c>
      <c r="J64" s="219">
        <f t="shared" si="3"/>
        <v>1550000</v>
      </c>
      <c r="K64" s="207"/>
    </row>
    <row r="65" spans="1:11" ht="18.75">
      <c r="A65" s="257">
        <v>56</v>
      </c>
      <c r="B65" s="206">
        <v>11</v>
      </c>
      <c r="C65" s="339" t="s">
        <v>275</v>
      </c>
      <c r="D65" s="340" t="s">
        <v>35</v>
      </c>
      <c r="E65" s="206" t="s">
        <v>298</v>
      </c>
      <c r="F65" s="307">
        <v>7.5</v>
      </c>
      <c r="G65" s="206" t="s">
        <v>24</v>
      </c>
      <c r="H65" s="213">
        <f t="shared" si="2"/>
        <v>7.5</v>
      </c>
      <c r="I65" s="218">
        <v>310000</v>
      </c>
      <c r="J65" s="219">
        <f t="shared" si="3"/>
        <v>1550000</v>
      </c>
      <c r="K65" s="207"/>
    </row>
    <row r="66" spans="1:11" ht="18.75">
      <c r="A66" s="257">
        <v>57</v>
      </c>
      <c r="B66" s="206">
        <v>12</v>
      </c>
      <c r="C66" s="339" t="s">
        <v>491</v>
      </c>
      <c r="D66" s="340" t="s">
        <v>389</v>
      </c>
      <c r="E66" s="206" t="s">
        <v>298</v>
      </c>
      <c r="F66" s="307">
        <v>7.46875</v>
      </c>
      <c r="G66" s="206" t="s">
        <v>24</v>
      </c>
      <c r="H66" s="213">
        <f t="shared" si="2"/>
        <v>7.46875</v>
      </c>
      <c r="I66" s="218">
        <v>310000</v>
      </c>
      <c r="J66" s="219">
        <f t="shared" si="3"/>
        <v>1550000</v>
      </c>
      <c r="K66" s="207"/>
    </row>
    <row r="67" spans="1:11" ht="18.75">
      <c r="A67" s="257">
        <v>58</v>
      </c>
      <c r="B67" s="206">
        <v>13</v>
      </c>
      <c r="C67" s="339" t="s">
        <v>455</v>
      </c>
      <c r="D67" s="340" t="s">
        <v>456</v>
      </c>
      <c r="E67" s="206" t="s">
        <v>298</v>
      </c>
      <c r="F67" s="307">
        <v>7.46875</v>
      </c>
      <c r="G67" s="206" t="s">
        <v>24</v>
      </c>
      <c r="H67" s="213">
        <f t="shared" si="2"/>
        <v>7.46875</v>
      </c>
      <c r="I67" s="218">
        <v>310000</v>
      </c>
      <c r="J67" s="219">
        <f t="shared" si="3"/>
        <v>1550000</v>
      </c>
      <c r="K67" s="207"/>
    </row>
    <row r="68" spans="1:11" ht="18.75">
      <c r="A68" s="257">
        <v>59</v>
      </c>
      <c r="B68" s="206">
        <v>14</v>
      </c>
      <c r="C68" s="339" t="s">
        <v>492</v>
      </c>
      <c r="D68" s="340" t="s">
        <v>217</v>
      </c>
      <c r="E68" s="206" t="s">
        <v>298</v>
      </c>
      <c r="F68" s="307">
        <v>7.46875</v>
      </c>
      <c r="G68" s="206" t="s">
        <v>24</v>
      </c>
      <c r="H68" s="213">
        <f t="shared" si="2"/>
        <v>7.46875</v>
      </c>
      <c r="I68" s="218">
        <v>310000</v>
      </c>
      <c r="J68" s="219">
        <f t="shared" si="3"/>
        <v>1550000</v>
      </c>
      <c r="K68" s="207"/>
    </row>
    <row r="69" spans="1:11" ht="18.75">
      <c r="A69" s="257">
        <v>60</v>
      </c>
      <c r="B69" s="206">
        <v>15</v>
      </c>
      <c r="C69" s="339" t="s">
        <v>297</v>
      </c>
      <c r="D69" s="340" t="s">
        <v>213</v>
      </c>
      <c r="E69" s="206" t="s">
        <v>298</v>
      </c>
      <c r="F69" s="307">
        <v>7.4375</v>
      </c>
      <c r="G69" s="206" t="s">
        <v>24</v>
      </c>
      <c r="H69" s="213">
        <f t="shared" si="2"/>
        <v>7.4375</v>
      </c>
      <c r="I69" s="218">
        <v>310000</v>
      </c>
      <c r="J69" s="219">
        <f t="shared" si="3"/>
        <v>1550000</v>
      </c>
      <c r="K69" s="207"/>
    </row>
    <row r="70" spans="1:11" ht="18.75">
      <c r="A70" s="257">
        <v>61</v>
      </c>
      <c r="B70" s="206">
        <v>16</v>
      </c>
      <c r="C70" s="339" t="s">
        <v>493</v>
      </c>
      <c r="D70" s="340" t="s">
        <v>494</v>
      </c>
      <c r="E70" s="206" t="s">
        <v>298</v>
      </c>
      <c r="F70" s="307">
        <v>7.4375</v>
      </c>
      <c r="G70" s="206" t="s">
        <v>24</v>
      </c>
      <c r="H70" s="213">
        <f t="shared" si="2"/>
        <v>7.4375</v>
      </c>
      <c r="I70" s="218">
        <v>310000</v>
      </c>
      <c r="J70" s="219">
        <f t="shared" si="3"/>
        <v>1550000</v>
      </c>
      <c r="K70" s="207"/>
    </row>
    <row r="71" spans="1:11" ht="18.75">
      <c r="A71" s="257">
        <v>62</v>
      </c>
      <c r="B71" s="206">
        <v>17</v>
      </c>
      <c r="C71" s="339" t="s">
        <v>212</v>
      </c>
      <c r="D71" s="340" t="s">
        <v>407</v>
      </c>
      <c r="E71" s="206" t="s">
        <v>298</v>
      </c>
      <c r="F71" s="307">
        <v>7.4375</v>
      </c>
      <c r="G71" s="206" t="s">
        <v>24</v>
      </c>
      <c r="H71" s="213">
        <f t="shared" si="2"/>
        <v>7.4375</v>
      </c>
      <c r="I71" s="218">
        <v>310000</v>
      </c>
      <c r="J71" s="219">
        <f t="shared" si="3"/>
        <v>1550000</v>
      </c>
      <c r="K71" s="207"/>
    </row>
    <row r="72" spans="1:11" ht="18.75">
      <c r="A72" s="257">
        <v>63</v>
      </c>
      <c r="B72" s="206">
        <v>18</v>
      </c>
      <c r="C72" s="339" t="s">
        <v>291</v>
      </c>
      <c r="D72" s="340" t="s">
        <v>445</v>
      </c>
      <c r="E72" s="206" t="s">
        <v>298</v>
      </c>
      <c r="F72" s="307">
        <v>7.34375</v>
      </c>
      <c r="G72" s="206" t="s">
        <v>24</v>
      </c>
      <c r="H72" s="213">
        <f t="shared" si="2"/>
        <v>7.34375</v>
      </c>
      <c r="I72" s="218">
        <v>310000</v>
      </c>
      <c r="J72" s="219">
        <f t="shared" si="3"/>
        <v>1550000</v>
      </c>
      <c r="K72" s="207"/>
    </row>
    <row r="73" spans="1:11" ht="18.75">
      <c r="A73" s="257">
        <v>64</v>
      </c>
      <c r="B73" s="206">
        <v>19</v>
      </c>
      <c r="C73" s="339" t="s">
        <v>495</v>
      </c>
      <c r="D73" s="340" t="s">
        <v>249</v>
      </c>
      <c r="E73" s="206" t="s">
        <v>298</v>
      </c>
      <c r="F73" s="307">
        <v>7.3125</v>
      </c>
      <c r="G73" s="206" t="s">
        <v>24</v>
      </c>
      <c r="H73" s="213">
        <f t="shared" si="2"/>
        <v>7.3125</v>
      </c>
      <c r="I73" s="218">
        <v>310000</v>
      </c>
      <c r="J73" s="219">
        <f t="shared" si="3"/>
        <v>1550000</v>
      </c>
      <c r="K73" s="207"/>
    </row>
    <row r="74" spans="1:11" ht="18.75">
      <c r="A74" s="257">
        <v>65</v>
      </c>
      <c r="B74" s="206">
        <v>20</v>
      </c>
      <c r="C74" s="339" t="s">
        <v>286</v>
      </c>
      <c r="D74" s="340" t="s">
        <v>287</v>
      </c>
      <c r="E74" s="206" t="s">
        <v>298</v>
      </c>
      <c r="F74" s="307">
        <v>7.3125</v>
      </c>
      <c r="G74" s="206" t="s">
        <v>24</v>
      </c>
      <c r="H74" s="213">
        <f t="shared" si="2"/>
        <v>7.3125</v>
      </c>
      <c r="I74" s="218">
        <v>310000</v>
      </c>
      <c r="J74" s="219">
        <f t="shared" si="3"/>
        <v>1550000</v>
      </c>
      <c r="K74" s="207"/>
    </row>
    <row r="75" spans="1:11" ht="18.75">
      <c r="A75" s="257">
        <v>66</v>
      </c>
      <c r="B75" s="206">
        <v>21</v>
      </c>
      <c r="C75" s="339" t="s">
        <v>212</v>
      </c>
      <c r="D75" s="340" t="s">
        <v>247</v>
      </c>
      <c r="E75" s="206" t="s">
        <v>298</v>
      </c>
      <c r="F75" s="307">
        <v>7.3125</v>
      </c>
      <c r="G75" s="206" t="s">
        <v>24</v>
      </c>
      <c r="H75" s="213">
        <f t="shared" si="2"/>
        <v>7.3125</v>
      </c>
      <c r="I75" s="218">
        <v>310000</v>
      </c>
      <c r="J75" s="219">
        <f t="shared" si="3"/>
        <v>1550000</v>
      </c>
      <c r="K75" s="207"/>
    </row>
    <row r="76" spans="1:11" ht="18.75">
      <c r="A76" s="257">
        <v>67</v>
      </c>
      <c r="B76" s="206">
        <v>22</v>
      </c>
      <c r="C76" s="339" t="s">
        <v>278</v>
      </c>
      <c r="D76" s="340" t="s">
        <v>496</v>
      </c>
      <c r="E76" s="206" t="s">
        <v>298</v>
      </c>
      <c r="F76" s="307">
        <v>7.28125</v>
      </c>
      <c r="G76" s="206" t="s">
        <v>24</v>
      </c>
      <c r="H76" s="213">
        <f t="shared" si="2"/>
        <v>7.28125</v>
      </c>
      <c r="I76" s="218">
        <v>310000</v>
      </c>
      <c r="J76" s="219">
        <f t="shared" si="3"/>
        <v>1550000</v>
      </c>
      <c r="K76" s="207"/>
    </row>
    <row r="77" spans="1:11" ht="18.75">
      <c r="A77" s="257">
        <v>68</v>
      </c>
      <c r="B77" s="206">
        <v>23</v>
      </c>
      <c r="C77" s="339" t="s">
        <v>497</v>
      </c>
      <c r="D77" s="340" t="s">
        <v>385</v>
      </c>
      <c r="E77" s="206" t="s">
        <v>298</v>
      </c>
      <c r="F77" s="307">
        <v>7.25</v>
      </c>
      <c r="G77" s="206" t="s">
        <v>24</v>
      </c>
      <c r="H77" s="213">
        <f t="shared" si="2"/>
        <v>7.25</v>
      </c>
      <c r="I77" s="218">
        <v>310000</v>
      </c>
      <c r="J77" s="219">
        <f t="shared" si="3"/>
        <v>1550000</v>
      </c>
      <c r="K77" s="207"/>
    </row>
    <row r="78" spans="1:11" ht="18.75">
      <c r="A78" s="257">
        <v>69</v>
      </c>
      <c r="B78" s="206">
        <v>24</v>
      </c>
      <c r="C78" s="339" t="s">
        <v>278</v>
      </c>
      <c r="D78" s="340" t="s">
        <v>272</v>
      </c>
      <c r="E78" s="206" t="s">
        <v>298</v>
      </c>
      <c r="F78" s="307">
        <v>7.25</v>
      </c>
      <c r="G78" s="206" t="s">
        <v>24</v>
      </c>
      <c r="H78" s="213">
        <f t="shared" si="2"/>
        <v>7.25</v>
      </c>
      <c r="I78" s="218">
        <v>310000</v>
      </c>
      <c r="J78" s="219">
        <f t="shared" si="3"/>
        <v>1550000</v>
      </c>
      <c r="K78" s="207"/>
    </row>
    <row r="79" spans="1:11" ht="18.75">
      <c r="A79" s="257">
        <v>70</v>
      </c>
      <c r="B79" s="206">
        <v>25</v>
      </c>
      <c r="C79" s="339" t="s">
        <v>498</v>
      </c>
      <c r="D79" s="340" t="s">
        <v>41</v>
      </c>
      <c r="E79" s="206" t="s">
        <v>298</v>
      </c>
      <c r="F79" s="307">
        <v>7.25</v>
      </c>
      <c r="G79" s="206" t="s">
        <v>24</v>
      </c>
      <c r="H79" s="213">
        <f t="shared" si="2"/>
        <v>7.25</v>
      </c>
      <c r="I79" s="218">
        <v>310000</v>
      </c>
      <c r="J79" s="219">
        <f t="shared" si="3"/>
        <v>1550000</v>
      </c>
      <c r="K79" s="207"/>
    </row>
    <row r="80" spans="1:11" ht="18.75">
      <c r="A80" s="257">
        <v>71</v>
      </c>
      <c r="B80" s="206">
        <v>26</v>
      </c>
      <c r="C80" s="339" t="s">
        <v>278</v>
      </c>
      <c r="D80" s="340" t="s">
        <v>93</v>
      </c>
      <c r="E80" s="206" t="s">
        <v>298</v>
      </c>
      <c r="F80" s="307">
        <v>7.21875</v>
      </c>
      <c r="G80" s="206" t="s">
        <v>24</v>
      </c>
      <c r="H80" s="213">
        <f t="shared" si="2"/>
        <v>7.21875</v>
      </c>
      <c r="I80" s="218">
        <v>310000</v>
      </c>
      <c r="J80" s="219">
        <f t="shared" si="3"/>
        <v>1550000</v>
      </c>
      <c r="K80" s="207"/>
    </row>
    <row r="81" spans="1:11" ht="18.75">
      <c r="A81" s="257">
        <v>72</v>
      </c>
      <c r="B81" s="206">
        <v>27</v>
      </c>
      <c r="C81" s="339" t="s">
        <v>499</v>
      </c>
      <c r="D81" s="340" t="s">
        <v>500</v>
      </c>
      <c r="E81" s="206" t="s">
        <v>298</v>
      </c>
      <c r="F81" s="307">
        <v>7.1875</v>
      </c>
      <c r="G81" s="206" t="s">
        <v>24</v>
      </c>
      <c r="H81" s="213">
        <f t="shared" si="2"/>
        <v>7.1875</v>
      </c>
      <c r="I81" s="218">
        <v>310000</v>
      </c>
      <c r="J81" s="219">
        <f t="shared" si="3"/>
        <v>1550000</v>
      </c>
      <c r="K81" s="207"/>
    </row>
    <row r="82" spans="1:11" ht="18.75">
      <c r="A82" s="257">
        <v>73</v>
      </c>
      <c r="B82" s="206">
        <v>28</v>
      </c>
      <c r="C82" s="339" t="s">
        <v>280</v>
      </c>
      <c r="D82" s="340" t="s">
        <v>290</v>
      </c>
      <c r="E82" s="206" t="s">
        <v>298</v>
      </c>
      <c r="F82" s="307">
        <v>7.15625</v>
      </c>
      <c r="G82" s="206" t="s">
        <v>24</v>
      </c>
      <c r="H82" s="213">
        <f t="shared" si="2"/>
        <v>7.15625</v>
      </c>
      <c r="I82" s="218">
        <v>310000</v>
      </c>
      <c r="J82" s="219">
        <f t="shared" si="3"/>
        <v>1550000</v>
      </c>
      <c r="K82" s="207"/>
    </row>
    <row r="83" spans="1:11" ht="18.75">
      <c r="A83" s="257">
        <v>74</v>
      </c>
      <c r="B83" s="206">
        <v>29</v>
      </c>
      <c r="C83" s="339" t="s">
        <v>501</v>
      </c>
      <c r="D83" s="340" t="s">
        <v>268</v>
      </c>
      <c r="E83" s="206" t="s">
        <v>298</v>
      </c>
      <c r="F83" s="307">
        <v>7.15625</v>
      </c>
      <c r="G83" s="206" t="s">
        <v>24</v>
      </c>
      <c r="H83" s="213">
        <f t="shared" si="2"/>
        <v>7.15625</v>
      </c>
      <c r="I83" s="218">
        <v>310000</v>
      </c>
      <c r="J83" s="219">
        <f t="shared" si="3"/>
        <v>1550000</v>
      </c>
      <c r="K83" s="207"/>
    </row>
    <row r="84" spans="1:11" ht="18.75">
      <c r="A84" s="257">
        <v>75</v>
      </c>
      <c r="B84" s="206">
        <v>30</v>
      </c>
      <c r="C84" s="339" t="s">
        <v>394</v>
      </c>
      <c r="D84" s="340" t="s">
        <v>100</v>
      </c>
      <c r="E84" s="206" t="s">
        <v>298</v>
      </c>
      <c r="F84" s="307">
        <v>7.15625</v>
      </c>
      <c r="G84" s="206" t="s">
        <v>24</v>
      </c>
      <c r="H84" s="213">
        <f t="shared" si="2"/>
        <v>7.15625</v>
      </c>
      <c r="I84" s="218">
        <v>310000</v>
      </c>
      <c r="J84" s="219">
        <f t="shared" si="3"/>
        <v>1550000</v>
      </c>
      <c r="K84" s="207"/>
    </row>
    <row r="85" spans="1:11" ht="18.75">
      <c r="A85" s="257">
        <v>76</v>
      </c>
      <c r="B85" s="206">
        <v>31</v>
      </c>
      <c r="C85" s="339" t="s">
        <v>293</v>
      </c>
      <c r="D85" s="340" t="s">
        <v>294</v>
      </c>
      <c r="E85" s="206" t="s">
        <v>298</v>
      </c>
      <c r="F85" s="307">
        <v>7.125</v>
      </c>
      <c r="G85" s="206" t="s">
        <v>24</v>
      </c>
      <c r="H85" s="213">
        <f t="shared" si="2"/>
        <v>7.125</v>
      </c>
      <c r="I85" s="218">
        <v>310000</v>
      </c>
      <c r="J85" s="219">
        <f t="shared" si="3"/>
        <v>1550000</v>
      </c>
      <c r="K85" s="207"/>
    </row>
    <row r="86" spans="1:11" ht="18.75">
      <c r="A86" s="257">
        <v>77</v>
      </c>
      <c r="B86" s="206">
        <v>1</v>
      </c>
      <c r="C86" s="339" t="s">
        <v>293</v>
      </c>
      <c r="D86" s="340" t="s">
        <v>41</v>
      </c>
      <c r="E86" s="206" t="s">
        <v>304</v>
      </c>
      <c r="F86" s="307">
        <v>8.21875</v>
      </c>
      <c r="G86" s="206" t="s">
        <v>24</v>
      </c>
      <c r="H86" s="213">
        <f aca="true" t="shared" si="4" ref="H86:H115">F86</f>
        <v>8.21875</v>
      </c>
      <c r="I86" s="218">
        <v>360000</v>
      </c>
      <c r="J86" s="219">
        <f t="shared" si="3"/>
        <v>1800000</v>
      </c>
      <c r="K86" s="207"/>
    </row>
    <row r="87" spans="1:11" ht="18.75">
      <c r="A87" s="257">
        <v>78</v>
      </c>
      <c r="B87" s="206">
        <v>2</v>
      </c>
      <c r="C87" s="339" t="s">
        <v>396</v>
      </c>
      <c r="D87" s="340" t="s">
        <v>397</v>
      </c>
      <c r="E87" s="206" t="s">
        <v>304</v>
      </c>
      <c r="F87" s="307">
        <v>8.09375</v>
      </c>
      <c r="G87" s="206" t="s">
        <v>24</v>
      </c>
      <c r="H87" s="213">
        <f t="shared" si="4"/>
        <v>8.09375</v>
      </c>
      <c r="I87" s="218">
        <v>360000</v>
      </c>
      <c r="J87" s="219">
        <f t="shared" si="3"/>
        <v>1800000</v>
      </c>
      <c r="K87" s="207"/>
    </row>
    <row r="88" spans="1:11" ht="18.75">
      <c r="A88" s="257">
        <v>79</v>
      </c>
      <c r="B88" s="206">
        <v>3</v>
      </c>
      <c r="C88" s="339" t="s">
        <v>212</v>
      </c>
      <c r="D88" s="340" t="s">
        <v>301</v>
      </c>
      <c r="E88" s="206" t="s">
        <v>304</v>
      </c>
      <c r="F88" s="307">
        <v>7.96875</v>
      </c>
      <c r="G88" s="206" t="s">
        <v>24</v>
      </c>
      <c r="H88" s="213">
        <f t="shared" si="4"/>
        <v>7.96875</v>
      </c>
      <c r="I88" s="218">
        <v>310000</v>
      </c>
      <c r="J88" s="219">
        <f t="shared" si="3"/>
        <v>1550000</v>
      </c>
      <c r="K88" s="207"/>
    </row>
    <row r="89" spans="1:11" ht="18.75">
      <c r="A89" s="257">
        <v>80</v>
      </c>
      <c r="B89" s="206">
        <v>4</v>
      </c>
      <c r="C89" s="339" t="s">
        <v>502</v>
      </c>
      <c r="D89" s="340" t="s">
        <v>217</v>
      </c>
      <c r="E89" s="206" t="s">
        <v>304</v>
      </c>
      <c r="F89" s="307">
        <v>7.9375</v>
      </c>
      <c r="G89" s="206" t="s">
        <v>24</v>
      </c>
      <c r="H89" s="213">
        <f t="shared" si="4"/>
        <v>7.9375</v>
      </c>
      <c r="I89" s="218">
        <v>310000</v>
      </c>
      <c r="J89" s="219">
        <f t="shared" si="3"/>
        <v>1550000</v>
      </c>
      <c r="K89" s="207"/>
    </row>
    <row r="90" spans="1:11" ht="18.75">
      <c r="A90" s="257">
        <v>81</v>
      </c>
      <c r="B90" s="206">
        <v>5</v>
      </c>
      <c r="C90" s="339" t="s">
        <v>447</v>
      </c>
      <c r="D90" s="340" t="s">
        <v>448</v>
      </c>
      <c r="E90" s="206" t="s">
        <v>304</v>
      </c>
      <c r="F90" s="307">
        <v>7.90625</v>
      </c>
      <c r="G90" s="206" t="s">
        <v>24</v>
      </c>
      <c r="H90" s="213">
        <f t="shared" si="4"/>
        <v>7.90625</v>
      </c>
      <c r="I90" s="218">
        <v>310000</v>
      </c>
      <c r="J90" s="219">
        <f t="shared" si="3"/>
        <v>1550000</v>
      </c>
      <c r="K90" s="207"/>
    </row>
    <row r="91" spans="1:11" ht="18.75">
      <c r="A91" s="257">
        <v>82</v>
      </c>
      <c r="B91" s="206">
        <v>6</v>
      </c>
      <c r="C91" s="339" t="s">
        <v>297</v>
      </c>
      <c r="D91" s="340" t="s">
        <v>503</v>
      </c>
      <c r="E91" s="206" t="s">
        <v>304</v>
      </c>
      <c r="F91" s="307">
        <v>7.84375</v>
      </c>
      <c r="G91" s="206" t="s">
        <v>24</v>
      </c>
      <c r="H91" s="213">
        <f t="shared" si="4"/>
        <v>7.84375</v>
      </c>
      <c r="I91" s="218">
        <v>310000</v>
      </c>
      <c r="J91" s="219">
        <f t="shared" si="3"/>
        <v>1550000</v>
      </c>
      <c r="K91" s="207"/>
    </row>
    <row r="92" spans="1:11" ht="18.75">
      <c r="A92" s="257">
        <v>83</v>
      </c>
      <c r="B92" s="206">
        <v>7</v>
      </c>
      <c r="C92" s="339" t="s">
        <v>446</v>
      </c>
      <c r="D92" s="340" t="s">
        <v>132</v>
      </c>
      <c r="E92" s="206" t="s">
        <v>304</v>
      </c>
      <c r="F92" s="307">
        <v>7.8125</v>
      </c>
      <c r="G92" s="206" t="s">
        <v>24</v>
      </c>
      <c r="H92" s="213">
        <f t="shared" si="4"/>
        <v>7.8125</v>
      </c>
      <c r="I92" s="218">
        <v>310000</v>
      </c>
      <c r="J92" s="219">
        <f t="shared" si="3"/>
        <v>1550000</v>
      </c>
      <c r="K92" s="207"/>
    </row>
    <row r="93" spans="1:11" ht="18.75">
      <c r="A93" s="257">
        <v>84</v>
      </c>
      <c r="B93" s="206">
        <v>8</v>
      </c>
      <c r="C93" s="339" t="s">
        <v>302</v>
      </c>
      <c r="D93" s="340" t="s">
        <v>303</v>
      </c>
      <c r="E93" s="206" t="s">
        <v>304</v>
      </c>
      <c r="F93" s="307">
        <v>7.78125</v>
      </c>
      <c r="G93" s="206" t="s">
        <v>24</v>
      </c>
      <c r="H93" s="213">
        <f t="shared" si="4"/>
        <v>7.78125</v>
      </c>
      <c r="I93" s="218">
        <v>310000</v>
      </c>
      <c r="J93" s="219">
        <f t="shared" si="3"/>
        <v>1550000</v>
      </c>
      <c r="K93" s="207"/>
    </row>
    <row r="94" spans="1:11" ht="18.75">
      <c r="A94" s="257">
        <v>85</v>
      </c>
      <c r="B94" s="206">
        <v>9</v>
      </c>
      <c r="C94" s="339" t="s">
        <v>449</v>
      </c>
      <c r="D94" s="340" t="s">
        <v>450</v>
      </c>
      <c r="E94" s="206" t="s">
        <v>304</v>
      </c>
      <c r="F94" s="307">
        <v>7.75</v>
      </c>
      <c r="G94" s="206" t="s">
        <v>24</v>
      </c>
      <c r="H94" s="213">
        <f t="shared" si="4"/>
        <v>7.75</v>
      </c>
      <c r="I94" s="218">
        <v>310000</v>
      </c>
      <c r="J94" s="219">
        <f t="shared" si="3"/>
        <v>1550000</v>
      </c>
      <c r="K94" s="207"/>
    </row>
    <row r="95" spans="1:11" ht="18.75">
      <c r="A95" s="257">
        <v>86</v>
      </c>
      <c r="B95" s="206">
        <v>10</v>
      </c>
      <c r="C95" s="339" t="s">
        <v>214</v>
      </c>
      <c r="D95" s="340" t="s">
        <v>456</v>
      </c>
      <c r="E95" s="206" t="s">
        <v>304</v>
      </c>
      <c r="F95" s="307">
        <v>7.75</v>
      </c>
      <c r="G95" s="206" t="s">
        <v>24</v>
      </c>
      <c r="H95" s="213">
        <f t="shared" si="4"/>
        <v>7.75</v>
      </c>
      <c r="I95" s="218">
        <v>310000</v>
      </c>
      <c r="J95" s="219">
        <f t="shared" si="3"/>
        <v>1550000</v>
      </c>
      <c r="K95" s="207"/>
    </row>
    <row r="96" spans="1:11" ht="18.75">
      <c r="A96" s="257">
        <v>87</v>
      </c>
      <c r="B96" s="206">
        <v>11</v>
      </c>
      <c r="C96" s="339" t="s">
        <v>275</v>
      </c>
      <c r="D96" s="340" t="s">
        <v>300</v>
      </c>
      <c r="E96" s="206" t="s">
        <v>304</v>
      </c>
      <c r="F96" s="307">
        <v>7.71875</v>
      </c>
      <c r="G96" s="206" t="s">
        <v>24</v>
      </c>
      <c r="H96" s="213">
        <f t="shared" si="4"/>
        <v>7.71875</v>
      </c>
      <c r="I96" s="218">
        <v>310000</v>
      </c>
      <c r="J96" s="219">
        <f t="shared" si="3"/>
        <v>1550000</v>
      </c>
      <c r="K96" s="207"/>
    </row>
    <row r="97" spans="1:11" ht="18.75">
      <c r="A97" s="257">
        <v>88</v>
      </c>
      <c r="B97" s="206">
        <v>12</v>
      </c>
      <c r="C97" s="339" t="s">
        <v>297</v>
      </c>
      <c r="D97" s="340" t="s">
        <v>218</v>
      </c>
      <c r="E97" s="206" t="s">
        <v>304</v>
      </c>
      <c r="F97" s="307">
        <v>7.71875</v>
      </c>
      <c r="G97" s="206" t="s">
        <v>24</v>
      </c>
      <c r="H97" s="213">
        <f t="shared" si="4"/>
        <v>7.71875</v>
      </c>
      <c r="I97" s="218">
        <v>310000</v>
      </c>
      <c r="J97" s="219">
        <f t="shared" si="3"/>
        <v>1550000</v>
      </c>
      <c r="K97" s="207"/>
    </row>
    <row r="98" spans="1:11" ht="18.75">
      <c r="A98" s="257">
        <v>89</v>
      </c>
      <c r="B98" s="206">
        <v>13</v>
      </c>
      <c r="C98" s="339" t="s">
        <v>455</v>
      </c>
      <c r="D98" s="340" t="s">
        <v>407</v>
      </c>
      <c r="E98" s="206" t="s">
        <v>304</v>
      </c>
      <c r="F98" s="307">
        <v>7.71875</v>
      </c>
      <c r="G98" s="206" t="s">
        <v>24</v>
      </c>
      <c r="H98" s="213">
        <f t="shared" si="4"/>
        <v>7.71875</v>
      </c>
      <c r="I98" s="218">
        <v>310000</v>
      </c>
      <c r="J98" s="219">
        <f t="shared" si="3"/>
        <v>1550000</v>
      </c>
      <c r="K98" s="207"/>
    </row>
    <row r="99" spans="1:11" ht="18.75">
      <c r="A99" s="257">
        <v>90</v>
      </c>
      <c r="B99" s="206">
        <v>14</v>
      </c>
      <c r="C99" s="339" t="s">
        <v>504</v>
      </c>
      <c r="D99" s="340" t="s">
        <v>482</v>
      </c>
      <c r="E99" s="206" t="s">
        <v>304</v>
      </c>
      <c r="F99" s="307">
        <v>7.6875</v>
      </c>
      <c r="G99" s="206" t="s">
        <v>24</v>
      </c>
      <c r="H99" s="213">
        <f t="shared" si="4"/>
        <v>7.6875</v>
      </c>
      <c r="I99" s="218">
        <v>310000</v>
      </c>
      <c r="J99" s="219">
        <f t="shared" si="3"/>
        <v>1550000</v>
      </c>
      <c r="K99" s="207"/>
    </row>
    <row r="100" spans="1:11" ht="18.75">
      <c r="A100" s="257">
        <v>91</v>
      </c>
      <c r="B100" s="206">
        <v>15</v>
      </c>
      <c r="C100" s="339" t="s">
        <v>412</v>
      </c>
      <c r="D100" s="340" t="s">
        <v>30</v>
      </c>
      <c r="E100" s="206" t="s">
        <v>304</v>
      </c>
      <c r="F100" s="307">
        <v>7.65625</v>
      </c>
      <c r="G100" s="206" t="s">
        <v>24</v>
      </c>
      <c r="H100" s="213">
        <f t="shared" si="4"/>
        <v>7.65625</v>
      </c>
      <c r="I100" s="218">
        <v>310000</v>
      </c>
      <c r="J100" s="219">
        <f t="shared" si="3"/>
        <v>1550000</v>
      </c>
      <c r="K100" s="207"/>
    </row>
    <row r="101" spans="1:11" ht="18.75">
      <c r="A101" s="257">
        <v>92</v>
      </c>
      <c r="B101" s="206">
        <v>16</v>
      </c>
      <c r="C101" s="339" t="s">
        <v>212</v>
      </c>
      <c r="D101" s="340" t="s">
        <v>192</v>
      </c>
      <c r="E101" s="206" t="s">
        <v>304</v>
      </c>
      <c r="F101" s="307">
        <v>7.65625</v>
      </c>
      <c r="G101" s="206" t="s">
        <v>24</v>
      </c>
      <c r="H101" s="213">
        <f t="shared" si="4"/>
        <v>7.65625</v>
      </c>
      <c r="I101" s="218">
        <v>310000</v>
      </c>
      <c r="J101" s="219">
        <f t="shared" si="3"/>
        <v>1550000</v>
      </c>
      <c r="K101" s="207"/>
    </row>
    <row r="102" spans="1:11" ht="18.75">
      <c r="A102" s="257">
        <v>93</v>
      </c>
      <c r="B102" s="206">
        <v>17</v>
      </c>
      <c r="C102" s="339" t="s">
        <v>297</v>
      </c>
      <c r="D102" s="340" t="s">
        <v>303</v>
      </c>
      <c r="E102" s="206" t="s">
        <v>304</v>
      </c>
      <c r="F102" s="307">
        <v>7.59375</v>
      </c>
      <c r="G102" s="206" t="s">
        <v>24</v>
      </c>
      <c r="H102" s="213">
        <f t="shared" si="4"/>
        <v>7.59375</v>
      </c>
      <c r="I102" s="218">
        <v>310000</v>
      </c>
      <c r="J102" s="219">
        <f t="shared" si="3"/>
        <v>1550000</v>
      </c>
      <c r="K102" s="207"/>
    </row>
    <row r="103" spans="1:11" ht="18.75">
      <c r="A103" s="257">
        <v>94</v>
      </c>
      <c r="B103" s="206">
        <v>18</v>
      </c>
      <c r="C103" s="339" t="s">
        <v>505</v>
      </c>
      <c r="D103" s="340" t="s">
        <v>264</v>
      </c>
      <c r="E103" s="206" t="s">
        <v>304</v>
      </c>
      <c r="F103" s="307">
        <v>7.5625</v>
      </c>
      <c r="G103" s="206" t="s">
        <v>24</v>
      </c>
      <c r="H103" s="213">
        <f t="shared" si="4"/>
        <v>7.5625</v>
      </c>
      <c r="I103" s="218">
        <v>310000</v>
      </c>
      <c r="J103" s="219">
        <f t="shared" si="3"/>
        <v>1550000</v>
      </c>
      <c r="K103" s="207"/>
    </row>
    <row r="104" spans="1:11" ht="18.75">
      <c r="A104" s="257">
        <v>95</v>
      </c>
      <c r="B104" s="206">
        <v>19</v>
      </c>
      <c r="C104" s="339" t="s">
        <v>278</v>
      </c>
      <c r="D104" s="340" t="s">
        <v>506</v>
      </c>
      <c r="E104" s="206" t="s">
        <v>304</v>
      </c>
      <c r="F104" s="307">
        <v>7.5625</v>
      </c>
      <c r="G104" s="206" t="s">
        <v>24</v>
      </c>
      <c r="H104" s="213">
        <f t="shared" si="4"/>
        <v>7.5625</v>
      </c>
      <c r="I104" s="218">
        <v>310000</v>
      </c>
      <c r="J104" s="219">
        <f t="shared" si="3"/>
        <v>1550000</v>
      </c>
      <c r="K104" s="207"/>
    </row>
    <row r="105" spans="1:11" ht="18.75">
      <c r="A105" s="257">
        <v>96</v>
      </c>
      <c r="B105" s="206">
        <v>20</v>
      </c>
      <c r="C105" s="339" t="s">
        <v>214</v>
      </c>
      <c r="D105" s="340" t="s">
        <v>211</v>
      </c>
      <c r="E105" s="206" t="s">
        <v>304</v>
      </c>
      <c r="F105" s="307">
        <v>7.53125</v>
      </c>
      <c r="G105" s="206" t="s">
        <v>24</v>
      </c>
      <c r="H105" s="213">
        <f t="shared" si="4"/>
        <v>7.53125</v>
      </c>
      <c r="I105" s="218">
        <v>310000</v>
      </c>
      <c r="J105" s="219">
        <f t="shared" si="3"/>
        <v>1550000</v>
      </c>
      <c r="K105" s="207"/>
    </row>
    <row r="106" spans="1:11" ht="18.75">
      <c r="A106" s="257">
        <v>97</v>
      </c>
      <c r="B106" s="206">
        <v>21</v>
      </c>
      <c r="C106" s="339" t="s">
        <v>212</v>
      </c>
      <c r="D106" s="340" t="s">
        <v>389</v>
      </c>
      <c r="E106" s="206" t="s">
        <v>304</v>
      </c>
      <c r="F106" s="307">
        <v>7.5</v>
      </c>
      <c r="G106" s="206" t="s">
        <v>24</v>
      </c>
      <c r="H106" s="213">
        <f t="shared" si="4"/>
        <v>7.5</v>
      </c>
      <c r="I106" s="218">
        <v>310000</v>
      </c>
      <c r="J106" s="219">
        <f t="shared" si="3"/>
        <v>1550000</v>
      </c>
      <c r="K106" s="207"/>
    </row>
    <row r="107" spans="1:11" ht="18.75">
      <c r="A107" s="257">
        <v>98</v>
      </c>
      <c r="B107" s="206">
        <v>22</v>
      </c>
      <c r="C107" s="339" t="s">
        <v>507</v>
      </c>
      <c r="D107" s="340" t="s">
        <v>456</v>
      </c>
      <c r="E107" s="206" t="s">
        <v>304</v>
      </c>
      <c r="F107" s="307">
        <v>7.4375</v>
      </c>
      <c r="G107" s="206" t="s">
        <v>24</v>
      </c>
      <c r="H107" s="213">
        <f t="shared" si="4"/>
        <v>7.4375</v>
      </c>
      <c r="I107" s="218">
        <v>310000</v>
      </c>
      <c r="J107" s="219">
        <f t="shared" si="3"/>
        <v>1550000</v>
      </c>
      <c r="K107" s="207"/>
    </row>
    <row r="108" spans="1:11" ht="18.75">
      <c r="A108" s="257">
        <v>99</v>
      </c>
      <c r="B108" s="206">
        <v>23</v>
      </c>
      <c r="C108" s="339" t="s">
        <v>508</v>
      </c>
      <c r="D108" s="340" t="s">
        <v>506</v>
      </c>
      <c r="E108" s="206" t="s">
        <v>304</v>
      </c>
      <c r="F108" s="307">
        <v>7.375</v>
      </c>
      <c r="G108" s="206" t="s">
        <v>24</v>
      </c>
      <c r="H108" s="213">
        <f t="shared" si="4"/>
        <v>7.375</v>
      </c>
      <c r="I108" s="218">
        <v>310000</v>
      </c>
      <c r="J108" s="219">
        <f t="shared" si="3"/>
        <v>1550000</v>
      </c>
      <c r="K108" s="207"/>
    </row>
    <row r="109" spans="1:11" ht="18.75">
      <c r="A109" s="257">
        <v>100</v>
      </c>
      <c r="B109" s="206">
        <v>24</v>
      </c>
      <c r="C109" s="339" t="s">
        <v>509</v>
      </c>
      <c r="D109" s="340" t="s">
        <v>301</v>
      </c>
      <c r="E109" s="206" t="s">
        <v>304</v>
      </c>
      <c r="F109" s="307">
        <v>7.3125</v>
      </c>
      <c r="G109" s="206" t="s">
        <v>24</v>
      </c>
      <c r="H109" s="213">
        <f t="shared" si="4"/>
        <v>7.3125</v>
      </c>
      <c r="I109" s="218">
        <v>310000</v>
      </c>
      <c r="J109" s="219">
        <f t="shared" si="3"/>
        <v>1550000</v>
      </c>
      <c r="K109" s="207"/>
    </row>
    <row r="110" spans="1:11" ht="18.75">
      <c r="A110" s="257">
        <v>101</v>
      </c>
      <c r="B110" s="206">
        <v>25</v>
      </c>
      <c r="C110" s="339" t="s">
        <v>510</v>
      </c>
      <c r="D110" s="340" t="s">
        <v>410</v>
      </c>
      <c r="E110" s="206" t="s">
        <v>304</v>
      </c>
      <c r="F110" s="307">
        <v>7.3125</v>
      </c>
      <c r="G110" s="206" t="s">
        <v>24</v>
      </c>
      <c r="H110" s="213">
        <f t="shared" si="4"/>
        <v>7.3125</v>
      </c>
      <c r="I110" s="218">
        <v>310000</v>
      </c>
      <c r="J110" s="219">
        <f t="shared" si="3"/>
        <v>1550000</v>
      </c>
      <c r="K110" s="207"/>
    </row>
    <row r="111" spans="1:11" ht="18.75">
      <c r="A111" s="257">
        <v>102</v>
      </c>
      <c r="B111" s="206">
        <v>26</v>
      </c>
      <c r="C111" s="339" t="s">
        <v>214</v>
      </c>
      <c r="D111" s="340" t="s">
        <v>218</v>
      </c>
      <c r="E111" s="206" t="s">
        <v>304</v>
      </c>
      <c r="F111" s="307">
        <v>7.3125</v>
      </c>
      <c r="G111" s="206" t="s">
        <v>24</v>
      </c>
      <c r="H111" s="213">
        <f t="shared" si="4"/>
        <v>7.3125</v>
      </c>
      <c r="I111" s="218">
        <v>310000</v>
      </c>
      <c r="J111" s="219">
        <f t="shared" si="3"/>
        <v>1550000</v>
      </c>
      <c r="K111" s="207"/>
    </row>
    <row r="112" spans="1:11" ht="18.75">
      <c r="A112" s="257">
        <v>103</v>
      </c>
      <c r="B112" s="206">
        <v>27</v>
      </c>
      <c r="C112" s="339" t="s">
        <v>296</v>
      </c>
      <c r="D112" s="340" t="s">
        <v>35</v>
      </c>
      <c r="E112" s="206" t="s">
        <v>304</v>
      </c>
      <c r="F112" s="307">
        <v>7.28125</v>
      </c>
      <c r="G112" s="206" t="s">
        <v>24</v>
      </c>
      <c r="H112" s="213">
        <f t="shared" si="4"/>
        <v>7.28125</v>
      </c>
      <c r="I112" s="218">
        <v>310000</v>
      </c>
      <c r="J112" s="219">
        <f t="shared" si="3"/>
        <v>1550000</v>
      </c>
      <c r="K112" s="207"/>
    </row>
    <row r="113" spans="1:11" ht="18.75">
      <c r="A113" s="257">
        <v>104</v>
      </c>
      <c r="B113" s="206">
        <v>28</v>
      </c>
      <c r="C113" s="339" t="s">
        <v>297</v>
      </c>
      <c r="D113" s="340" t="s">
        <v>301</v>
      </c>
      <c r="E113" s="206" t="s">
        <v>304</v>
      </c>
      <c r="F113" s="307">
        <v>7.25</v>
      </c>
      <c r="G113" s="206" t="s">
        <v>24</v>
      </c>
      <c r="H113" s="213">
        <f t="shared" si="4"/>
        <v>7.25</v>
      </c>
      <c r="I113" s="218">
        <v>310000</v>
      </c>
      <c r="J113" s="219">
        <f t="shared" si="3"/>
        <v>1550000</v>
      </c>
      <c r="K113" s="207"/>
    </row>
    <row r="114" spans="1:11" ht="18.75">
      <c r="A114" s="257">
        <v>105</v>
      </c>
      <c r="B114" s="206">
        <v>29</v>
      </c>
      <c r="C114" s="339" t="s">
        <v>265</v>
      </c>
      <c r="D114" s="340" t="s">
        <v>511</v>
      </c>
      <c r="E114" s="206" t="s">
        <v>304</v>
      </c>
      <c r="F114" s="307">
        <v>7.25</v>
      </c>
      <c r="G114" s="206" t="s">
        <v>24</v>
      </c>
      <c r="H114" s="213">
        <f t="shared" si="4"/>
        <v>7.25</v>
      </c>
      <c r="I114" s="218">
        <v>310000</v>
      </c>
      <c r="J114" s="219">
        <f t="shared" si="3"/>
        <v>1550000</v>
      </c>
      <c r="K114" s="207"/>
    </row>
    <row r="115" spans="1:11" ht="18.75">
      <c r="A115" s="257">
        <v>106</v>
      </c>
      <c r="B115" s="206">
        <v>30</v>
      </c>
      <c r="C115" s="339" t="s">
        <v>289</v>
      </c>
      <c r="D115" s="340" t="s">
        <v>215</v>
      </c>
      <c r="E115" s="206" t="s">
        <v>304</v>
      </c>
      <c r="F115" s="307">
        <v>7.15625</v>
      </c>
      <c r="G115" s="206" t="s">
        <v>24</v>
      </c>
      <c r="H115" s="213">
        <f t="shared" si="4"/>
        <v>7.15625</v>
      </c>
      <c r="I115" s="218">
        <v>310000</v>
      </c>
      <c r="J115" s="219">
        <f t="shared" si="3"/>
        <v>1550000</v>
      </c>
      <c r="K115" s="207"/>
    </row>
    <row r="116" spans="1:11" ht="18.75">
      <c r="A116" s="257">
        <v>107</v>
      </c>
      <c r="B116" s="206">
        <v>1</v>
      </c>
      <c r="C116" s="339" t="s">
        <v>212</v>
      </c>
      <c r="D116" s="340" t="s">
        <v>301</v>
      </c>
      <c r="E116" s="206" t="s">
        <v>311</v>
      </c>
      <c r="F116" s="307">
        <v>8.375</v>
      </c>
      <c r="G116" s="206" t="s">
        <v>24</v>
      </c>
      <c r="H116" s="213">
        <f aca="true" t="shared" si="5" ref="H116:H146">F116</f>
        <v>8.375</v>
      </c>
      <c r="I116" s="218">
        <v>360000</v>
      </c>
      <c r="J116" s="219">
        <f t="shared" si="3"/>
        <v>1800000</v>
      </c>
      <c r="K116" s="207"/>
    </row>
    <row r="117" spans="1:11" ht="18.75">
      <c r="A117" s="257">
        <v>108</v>
      </c>
      <c r="B117" s="206">
        <v>2</v>
      </c>
      <c r="C117" s="339" t="s">
        <v>212</v>
      </c>
      <c r="D117" s="340" t="s">
        <v>301</v>
      </c>
      <c r="E117" s="206" t="s">
        <v>311</v>
      </c>
      <c r="F117" s="307">
        <v>8.09375</v>
      </c>
      <c r="G117" s="206" t="s">
        <v>24</v>
      </c>
      <c r="H117" s="213">
        <f t="shared" si="5"/>
        <v>8.09375</v>
      </c>
      <c r="I117" s="218">
        <v>360000</v>
      </c>
      <c r="J117" s="219">
        <f t="shared" si="3"/>
        <v>1800000</v>
      </c>
      <c r="K117" s="207"/>
    </row>
    <row r="118" spans="1:11" ht="18.75">
      <c r="A118" s="257">
        <v>109</v>
      </c>
      <c r="B118" s="206">
        <v>3</v>
      </c>
      <c r="C118" s="339" t="s">
        <v>411</v>
      </c>
      <c r="D118" s="340" t="s">
        <v>41</v>
      </c>
      <c r="E118" s="206" t="s">
        <v>311</v>
      </c>
      <c r="F118" s="307">
        <v>8.0625</v>
      </c>
      <c r="G118" s="206" t="s">
        <v>24</v>
      </c>
      <c r="H118" s="213">
        <f t="shared" si="5"/>
        <v>8.0625</v>
      </c>
      <c r="I118" s="218">
        <v>360000</v>
      </c>
      <c r="J118" s="219">
        <f t="shared" si="3"/>
        <v>1800000</v>
      </c>
      <c r="K118" s="207"/>
    </row>
    <row r="119" spans="1:11" ht="18.75">
      <c r="A119" s="257">
        <v>110</v>
      </c>
      <c r="B119" s="206">
        <v>4</v>
      </c>
      <c r="C119" s="339" t="s">
        <v>214</v>
      </c>
      <c r="D119" s="340" t="s">
        <v>303</v>
      </c>
      <c r="E119" s="206" t="s">
        <v>311</v>
      </c>
      <c r="F119" s="307">
        <v>8.03125</v>
      </c>
      <c r="G119" s="206" t="s">
        <v>24</v>
      </c>
      <c r="H119" s="213">
        <f t="shared" si="5"/>
        <v>8.03125</v>
      </c>
      <c r="I119" s="218">
        <v>360000</v>
      </c>
      <c r="J119" s="219">
        <f t="shared" si="3"/>
        <v>1800000</v>
      </c>
      <c r="K119" s="207"/>
    </row>
    <row r="120" spans="1:11" ht="18.75">
      <c r="A120" s="257">
        <v>111</v>
      </c>
      <c r="B120" s="206">
        <v>5</v>
      </c>
      <c r="C120" s="339" t="s">
        <v>307</v>
      </c>
      <c r="D120" s="340" t="s">
        <v>308</v>
      </c>
      <c r="E120" s="206" t="s">
        <v>311</v>
      </c>
      <c r="F120" s="307">
        <v>8</v>
      </c>
      <c r="G120" s="206" t="s">
        <v>24</v>
      </c>
      <c r="H120" s="213">
        <f t="shared" si="5"/>
        <v>8</v>
      </c>
      <c r="I120" s="218">
        <v>360000</v>
      </c>
      <c r="J120" s="219">
        <f t="shared" si="3"/>
        <v>1800000</v>
      </c>
      <c r="K120" s="207"/>
    </row>
    <row r="121" spans="1:11" ht="18.75">
      <c r="A121" s="257">
        <v>112</v>
      </c>
      <c r="B121" s="206">
        <v>6</v>
      </c>
      <c r="C121" s="339" t="s">
        <v>288</v>
      </c>
      <c r="D121" s="340" t="s">
        <v>386</v>
      </c>
      <c r="E121" s="206" t="s">
        <v>311</v>
      </c>
      <c r="F121" s="307">
        <v>8</v>
      </c>
      <c r="G121" s="206" t="s">
        <v>24</v>
      </c>
      <c r="H121" s="213">
        <f t="shared" si="5"/>
        <v>8</v>
      </c>
      <c r="I121" s="218">
        <v>360000</v>
      </c>
      <c r="J121" s="219">
        <f aca="true" t="shared" si="6" ref="J121:J142">I121*5</f>
        <v>1800000</v>
      </c>
      <c r="K121" s="207"/>
    </row>
    <row r="122" spans="1:11" ht="18.75">
      <c r="A122" s="257">
        <v>113</v>
      </c>
      <c r="B122" s="206">
        <v>7</v>
      </c>
      <c r="C122" s="339" t="s">
        <v>212</v>
      </c>
      <c r="D122" s="340" t="s">
        <v>100</v>
      </c>
      <c r="E122" s="206" t="s">
        <v>311</v>
      </c>
      <c r="F122" s="307">
        <v>7.90625</v>
      </c>
      <c r="G122" s="206" t="s">
        <v>24</v>
      </c>
      <c r="H122" s="213">
        <f t="shared" si="5"/>
        <v>7.90625</v>
      </c>
      <c r="I122" s="218">
        <v>310000</v>
      </c>
      <c r="J122" s="219">
        <f t="shared" si="6"/>
        <v>1550000</v>
      </c>
      <c r="K122" s="207"/>
    </row>
    <row r="123" spans="1:11" ht="18.75">
      <c r="A123" s="257">
        <v>114</v>
      </c>
      <c r="B123" s="206">
        <v>8</v>
      </c>
      <c r="C123" s="339" t="s">
        <v>408</v>
      </c>
      <c r="D123" s="340" t="s">
        <v>41</v>
      </c>
      <c r="E123" s="206" t="s">
        <v>311</v>
      </c>
      <c r="F123" s="307">
        <v>7.75</v>
      </c>
      <c r="G123" s="206" t="s">
        <v>24</v>
      </c>
      <c r="H123" s="213">
        <f t="shared" si="5"/>
        <v>7.75</v>
      </c>
      <c r="I123" s="218">
        <v>310000</v>
      </c>
      <c r="J123" s="219">
        <f t="shared" si="6"/>
        <v>1550000</v>
      </c>
      <c r="K123" s="207"/>
    </row>
    <row r="124" spans="1:11" ht="18.75">
      <c r="A124" s="257">
        <v>115</v>
      </c>
      <c r="B124" s="206">
        <v>9</v>
      </c>
      <c r="C124" s="339" t="s">
        <v>512</v>
      </c>
      <c r="D124" s="340" t="s">
        <v>389</v>
      </c>
      <c r="E124" s="206" t="s">
        <v>311</v>
      </c>
      <c r="F124" s="307">
        <v>7.6875</v>
      </c>
      <c r="G124" s="206" t="s">
        <v>24</v>
      </c>
      <c r="H124" s="213">
        <f t="shared" si="5"/>
        <v>7.6875</v>
      </c>
      <c r="I124" s="218">
        <v>310000</v>
      </c>
      <c r="J124" s="219">
        <f t="shared" si="6"/>
        <v>1550000</v>
      </c>
      <c r="K124" s="207"/>
    </row>
    <row r="125" spans="1:11" ht="18.75">
      <c r="A125" s="257">
        <v>116</v>
      </c>
      <c r="B125" s="206">
        <v>10</v>
      </c>
      <c r="C125" s="339" t="s">
        <v>265</v>
      </c>
      <c r="D125" s="340" t="s">
        <v>290</v>
      </c>
      <c r="E125" s="206" t="s">
        <v>311</v>
      </c>
      <c r="F125" s="307">
        <v>7.5625</v>
      </c>
      <c r="G125" s="206" t="s">
        <v>24</v>
      </c>
      <c r="H125" s="213">
        <f t="shared" si="5"/>
        <v>7.5625</v>
      </c>
      <c r="I125" s="218">
        <v>310000</v>
      </c>
      <c r="J125" s="219">
        <f t="shared" si="6"/>
        <v>1550000</v>
      </c>
      <c r="K125" s="207"/>
    </row>
    <row r="126" spans="1:11" ht="18.75">
      <c r="A126" s="257">
        <v>117</v>
      </c>
      <c r="B126" s="206">
        <v>11</v>
      </c>
      <c r="C126" s="339" t="s">
        <v>289</v>
      </c>
      <c r="D126" s="340" t="s">
        <v>37</v>
      </c>
      <c r="E126" s="206" t="s">
        <v>311</v>
      </c>
      <c r="F126" s="307">
        <v>7.53125</v>
      </c>
      <c r="G126" s="206" t="s">
        <v>24</v>
      </c>
      <c r="H126" s="213">
        <f t="shared" si="5"/>
        <v>7.53125</v>
      </c>
      <c r="I126" s="218">
        <v>310000</v>
      </c>
      <c r="J126" s="219">
        <f t="shared" si="6"/>
        <v>1550000</v>
      </c>
      <c r="K126" s="207"/>
    </row>
    <row r="127" spans="1:11" ht="18.75">
      <c r="A127" s="257">
        <v>118</v>
      </c>
      <c r="B127" s="206">
        <v>12</v>
      </c>
      <c r="C127" s="339" t="s">
        <v>305</v>
      </c>
      <c r="D127" s="340" t="s">
        <v>35</v>
      </c>
      <c r="E127" s="206" t="s">
        <v>311</v>
      </c>
      <c r="F127" s="307">
        <v>7.53125</v>
      </c>
      <c r="G127" s="206" t="s">
        <v>24</v>
      </c>
      <c r="H127" s="213">
        <f t="shared" si="5"/>
        <v>7.53125</v>
      </c>
      <c r="I127" s="218">
        <v>310000</v>
      </c>
      <c r="J127" s="219">
        <f t="shared" si="6"/>
        <v>1550000</v>
      </c>
      <c r="K127" s="207"/>
    </row>
    <row r="128" spans="1:11" ht="18.75">
      <c r="A128" s="257">
        <v>119</v>
      </c>
      <c r="B128" s="206">
        <v>13</v>
      </c>
      <c r="C128" s="339" t="s">
        <v>212</v>
      </c>
      <c r="D128" s="340" t="s">
        <v>306</v>
      </c>
      <c r="E128" s="206" t="s">
        <v>311</v>
      </c>
      <c r="F128" s="307">
        <v>7.53125</v>
      </c>
      <c r="G128" s="206" t="s">
        <v>24</v>
      </c>
      <c r="H128" s="213">
        <f t="shared" si="5"/>
        <v>7.53125</v>
      </c>
      <c r="I128" s="218">
        <v>310000</v>
      </c>
      <c r="J128" s="219">
        <f t="shared" si="6"/>
        <v>1550000</v>
      </c>
      <c r="K128" s="207"/>
    </row>
    <row r="129" spans="1:11" ht="18.75">
      <c r="A129" s="257">
        <v>120</v>
      </c>
      <c r="B129" s="206">
        <v>14</v>
      </c>
      <c r="C129" s="339" t="s">
        <v>297</v>
      </c>
      <c r="D129" s="340" t="s">
        <v>485</v>
      </c>
      <c r="E129" s="206" t="s">
        <v>311</v>
      </c>
      <c r="F129" s="307">
        <v>7.5</v>
      </c>
      <c r="G129" s="206" t="s">
        <v>24</v>
      </c>
      <c r="H129" s="213">
        <f t="shared" si="5"/>
        <v>7.5</v>
      </c>
      <c r="I129" s="218">
        <v>310000</v>
      </c>
      <c r="J129" s="219">
        <f t="shared" si="6"/>
        <v>1550000</v>
      </c>
      <c r="K129" s="207"/>
    </row>
    <row r="130" spans="1:11" ht="18.75">
      <c r="A130" s="257">
        <v>121</v>
      </c>
      <c r="B130" s="206">
        <v>15</v>
      </c>
      <c r="C130" s="339" t="s">
        <v>212</v>
      </c>
      <c r="D130" s="340" t="s">
        <v>457</v>
      </c>
      <c r="E130" s="206" t="s">
        <v>311</v>
      </c>
      <c r="F130" s="307">
        <v>7.4375</v>
      </c>
      <c r="G130" s="206" t="s">
        <v>24</v>
      </c>
      <c r="H130" s="213">
        <f t="shared" si="5"/>
        <v>7.4375</v>
      </c>
      <c r="I130" s="218">
        <v>310000</v>
      </c>
      <c r="J130" s="219">
        <f t="shared" si="6"/>
        <v>1550000</v>
      </c>
      <c r="K130" s="207"/>
    </row>
    <row r="131" spans="1:11" ht="18.75">
      <c r="A131" s="257">
        <v>122</v>
      </c>
      <c r="B131" s="206">
        <v>16</v>
      </c>
      <c r="C131" s="339" t="s">
        <v>212</v>
      </c>
      <c r="D131" s="340" t="s">
        <v>410</v>
      </c>
      <c r="E131" s="206" t="s">
        <v>311</v>
      </c>
      <c r="F131" s="307">
        <v>7.375</v>
      </c>
      <c r="G131" s="206" t="s">
        <v>24</v>
      </c>
      <c r="H131" s="213">
        <f t="shared" si="5"/>
        <v>7.375</v>
      </c>
      <c r="I131" s="218">
        <v>310000</v>
      </c>
      <c r="J131" s="219">
        <f t="shared" si="6"/>
        <v>1550000</v>
      </c>
      <c r="K131" s="207"/>
    </row>
    <row r="132" spans="1:11" ht="18.75">
      <c r="A132" s="257">
        <v>123</v>
      </c>
      <c r="B132" s="206">
        <v>17</v>
      </c>
      <c r="C132" s="339" t="s">
        <v>412</v>
      </c>
      <c r="D132" s="340" t="s">
        <v>62</v>
      </c>
      <c r="E132" s="206" t="s">
        <v>311</v>
      </c>
      <c r="F132" s="307">
        <v>7.34375</v>
      </c>
      <c r="G132" s="206" t="s">
        <v>24</v>
      </c>
      <c r="H132" s="213">
        <f t="shared" si="5"/>
        <v>7.34375</v>
      </c>
      <c r="I132" s="218">
        <v>310000</v>
      </c>
      <c r="J132" s="219">
        <f t="shared" si="6"/>
        <v>1550000</v>
      </c>
      <c r="K132" s="207"/>
    </row>
    <row r="133" spans="1:11" ht="18.75">
      <c r="A133" s="257">
        <v>124</v>
      </c>
      <c r="B133" s="206">
        <v>18</v>
      </c>
      <c r="C133" s="339" t="s">
        <v>212</v>
      </c>
      <c r="D133" s="340" t="s">
        <v>409</v>
      </c>
      <c r="E133" s="206" t="s">
        <v>311</v>
      </c>
      <c r="F133" s="307">
        <v>7.34375</v>
      </c>
      <c r="G133" s="206" t="s">
        <v>24</v>
      </c>
      <c r="H133" s="213">
        <f t="shared" si="5"/>
        <v>7.34375</v>
      </c>
      <c r="I133" s="218">
        <v>310000</v>
      </c>
      <c r="J133" s="219">
        <f t="shared" si="6"/>
        <v>1550000</v>
      </c>
      <c r="K133" s="207"/>
    </row>
    <row r="134" spans="1:11" ht="18.75">
      <c r="A134" s="257">
        <v>125</v>
      </c>
      <c r="B134" s="206">
        <v>19</v>
      </c>
      <c r="C134" s="339" t="s">
        <v>212</v>
      </c>
      <c r="D134" s="340" t="s">
        <v>513</v>
      </c>
      <c r="E134" s="206" t="s">
        <v>311</v>
      </c>
      <c r="F134" s="307">
        <v>7.28125</v>
      </c>
      <c r="G134" s="206" t="s">
        <v>24</v>
      </c>
      <c r="H134" s="213">
        <f t="shared" si="5"/>
        <v>7.28125</v>
      </c>
      <c r="I134" s="218">
        <v>310000</v>
      </c>
      <c r="J134" s="219">
        <f t="shared" si="6"/>
        <v>1550000</v>
      </c>
      <c r="K134" s="207"/>
    </row>
    <row r="135" spans="1:11" ht="18.75">
      <c r="A135" s="257">
        <v>126</v>
      </c>
      <c r="B135" s="206">
        <v>20</v>
      </c>
      <c r="C135" s="339" t="s">
        <v>514</v>
      </c>
      <c r="D135" s="340" t="s">
        <v>389</v>
      </c>
      <c r="E135" s="206" t="s">
        <v>311</v>
      </c>
      <c r="F135" s="307">
        <v>7.25</v>
      </c>
      <c r="G135" s="206" t="s">
        <v>24</v>
      </c>
      <c r="H135" s="213">
        <f t="shared" si="5"/>
        <v>7.25</v>
      </c>
      <c r="I135" s="218">
        <v>310000</v>
      </c>
      <c r="J135" s="219">
        <f t="shared" si="6"/>
        <v>1550000</v>
      </c>
      <c r="K135" s="207"/>
    </row>
    <row r="136" spans="1:11" ht="18.75">
      <c r="A136" s="257">
        <v>127</v>
      </c>
      <c r="B136" s="206">
        <v>21</v>
      </c>
      <c r="C136" s="339" t="s">
        <v>515</v>
      </c>
      <c r="D136" s="340" t="s">
        <v>41</v>
      </c>
      <c r="E136" s="206" t="s">
        <v>311</v>
      </c>
      <c r="F136" s="307">
        <v>7.25</v>
      </c>
      <c r="G136" s="206" t="s">
        <v>24</v>
      </c>
      <c r="H136" s="213">
        <f t="shared" si="5"/>
        <v>7.25</v>
      </c>
      <c r="I136" s="218">
        <v>310000</v>
      </c>
      <c r="J136" s="219">
        <f t="shared" si="6"/>
        <v>1550000</v>
      </c>
      <c r="K136" s="207"/>
    </row>
    <row r="137" spans="1:11" ht="18.75">
      <c r="A137" s="257">
        <v>128</v>
      </c>
      <c r="B137" s="206">
        <v>22</v>
      </c>
      <c r="C137" s="339" t="s">
        <v>516</v>
      </c>
      <c r="D137" s="340" t="s">
        <v>517</v>
      </c>
      <c r="E137" s="206" t="s">
        <v>311</v>
      </c>
      <c r="F137" s="307">
        <v>7.25</v>
      </c>
      <c r="G137" s="206" t="s">
        <v>24</v>
      </c>
      <c r="H137" s="213">
        <f t="shared" si="5"/>
        <v>7.25</v>
      </c>
      <c r="I137" s="218">
        <v>310000</v>
      </c>
      <c r="J137" s="219">
        <f t="shared" si="6"/>
        <v>1550000</v>
      </c>
      <c r="K137" s="207"/>
    </row>
    <row r="138" spans="1:11" ht="18.75">
      <c r="A138" s="257">
        <v>129</v>
      </c>
      <c r="B138" s="206">
        <v>23</v>
      </c>
      <c r="C138" s="339" t="s">
        <v>518</v>
      </c>
      <c r="D138" s="340" t="s">
        <v>519</v>
      </c>
      <c r="E138" s="206" t="s">
        <v>311</v>
      </c>
      <c r="F138" s="307">
        <v>7.21875</v>
      </c>
      <c r="G138" s="206" t="s">
        <v>24</v>
      </c>
      <c r="H138" s="213">
        <f t="shared" si="5"/>
        <v>7.21875</v>
      </c>
      <c r="I138" s="218">
        <v>310000</v>
      </c>
      <c r="J138" s="219">
        <f t="shared" si="6"/>
        <v>1550000</v>
      </c>
      <c r="K138" s="207"/>
    </row>
    <row r="139" spans="1:11" ht="18.75">
      <c r="A139" s="257">
        <v>130</v>
      </c>
      <c r="B139" s="206">
        <v>24</v>
      </c>
      <c r="C139" s="339" t="s">
        <v>212</v>
      </c>
      <c r="D139" s="340" t="s">
        <v>413</v>
      </c>
      <c r="E139" s="206" t="s">
        <v>311</v>
      </c>
      <c r="F139" s="307">
        <v>7.1875</v>
      </c>
      <c r="G139" s="206" t="s">
        <v>24</v>
      </c>
      <c r="H139" s="213">
        <f t="shared" si="5"/>
        <v>7.1875</v>
      </c>
      <c r="I139" s="218">
        <v>310000</v>
      </c>
      <c r="J139" s="219">
        <f t="shared" si="6"/>
        <v>1550000</v>
      </c>
      <c r="K139" s="207"/>
    </row>
    <row r="140" spans="1:11" ht="18.75">
      <c r="A140" s="257">
        <v>131</v>
      </c>
      <c r="B140" s="206">
        <v>25</v>
      </c>
      <c r="C140" s="339" t="s">
        <v>297</v>
      </c>
      <c r="D140" s="340" t="s">
        <v>290</v>
      </c>
      <c r="E140" s="206" t="s">
        <v>311</v>
      </c>
      <c r="F140" s="307">
        <v>7.15625</v>
      </c>
      <c r="G140" s="206" t="s">
        <v>24</v>
      </c>
      <c r="H140" s="213">
        <f t="shared" si="5"/>
        <v>7.15625</v>
      </c>
      <c r="I140" s="218">
        <v>310000</v>
      </c>
      <c r="J140" s="219">
        <f t="shared" si="6"/>
        <v>1550000</v>
      </c>
      <c r="K140" s="207"/>
    </row>
    <row r="141" spans="1:11" ht="18">
      <c r="A141" s="257">
        <v>132</v>
      </c>
      <c r="B141" s="206">
        <v>1</v>
      </c>
      <c r="C141" s="229" t="s">
        <v>141</v>
      </c>
      <c r="D141" s="211" t="s">
        <v>41</v>
      </c>
      <c r="E141" s="206" t="s">
        <v>525</v>
      </c>
      <c r="F141" s="307">
        <v>7.6</v>
      </c>
      <c r="G141" s="206" t="s">
        <v>24</v>
      </c>
      <c r="H141" s="213">
        <f t="shared" si="5"/>
        <v>7.6</v>
      </c>
      <c r="I141" s="218">
        <v>310000</v>
      </c>
      <c r="J141" s="219">
        <f t="shared" si="6"/>
        <v>1550000</v>
      </c>
      <c r="K141" s="207"/>
    </row>
    <row r="142" spans="1:11" ht="18">
      <c r="A142" s="257">
        <v>133</v>
      </c>
      <c r="B142" s="206">
        <v>2</v>
      </c>
      <c r="C142" s="229" t="s">
        <v>21</v>
      </c>
      <c r="D142" s="211" t="s">
        <v>99</v>
      </c>
      <c r="E142" s="206" t="s">
        <v>525</v>
      </c>
      <c r="F142" s="307">
        <v>7.5</v>
      </c>
      <c r="G142" s="206" t="s">
        <v>24</v>
      </c>
      <c r="H142" s="213">
        <f t="shared" si="5"/>
        <v>7.5</v>
      </c>
      <c r="I142" s="218">
        <v>310000</v>
      </c>
      <c r="J142" s="219">
        <f t="shared" si="6"/>
        <v>1550000</v>
      </c>
      <c r="K142" s="207"/>
    </row>
    <row r="143" spans="1:11" ht="18">
      <c r="A143" s="257">
        <v>134</v>
      </c>
      <c r="B143" s="206">
        <v>3</v>
      </c>
      <c r="C143" s="229" t="s">
        <v>520</v>
      </c>
      <c r="D143" s="211" t="s">
        <v>35</v>
      </c>
      <c r="E143" s="206" t="s">
        <v>525</v>
      </c>
      <c r="F143" s="307">
        <v>7.4</v>
      </c>
      <c r="G143" s="206" t="s">
        <v>24</v>
      </c>
      <c r="H143" s="213">
        <f t="shared" si="5"/>
        <v>7.4</v>
      </c>
      <c r="I143" s="218">
        <v>310000</v>
      </c>
      <c r="J143" s="219">
        <f>I143*5</f>
        <v>1550000</v>
      </c>
      <c r="K143" s="207"/>
    </row>
    <row r="144" spans="1:11" ht="18">
      <c r="A144" s="257">
        <v>135</v>
      </c>
      <c r="B144" s="206">
        <v>4</v>
      </c>
      <c r="C144" s="229" t="s">
        <v>521</v>
      </c>
      <c r="D144" s="211" t="s">
        <v>317</v>
      </c>
      <c r="E144" s="206" t="s">
        <v>525</v>
      </c>
      <c r="F144" s="307">
        <v>7.4</v>
      </c>
      <c r="G144" s="206" t="s">
        <v>24</v>
      </c>
      <c r="H144" s="213">
        <f t="shared" si="5"/>
        <v>7.4</v>
      </c>
      <c r="I144" s="218">
        <v>310000</v>
      </c>
      <c r="J144" s="219">
        <f aca="true" t="shared" si="7" ref="J144:J230">I144*5</f>
        <v>1550000</v>
      </c>
      <c r="K144" s="207"/>
    </row>
    <row r="145" spans="1:11" ht="18">
      <c r="A145" s="257">
        <v>136</v>
      </c>
      <c r="B145" s="206">
        <v>5</v>
      </c>
      <c r="C145" s="229" t="s">
        <v>522</v>
      </c>
      <c r="D145" s="211" t="s">
        <v>81</v>
      </c>
      <c r="E145" s="206" t="s">
        <v>525</v>
      </c>
      <c r="F145" s="307">
        <v>7.133333333333334</v>
      </c>
      <c r="G145" s="206" t="s">
        <v>24</v>
      </c>
      <c r="H145" s="213">
        <f t="shared" si="5"/>
        <v>7.133333333333334</v>
      </c>
      <c r="I145" s="218">
        <v>310000</v>
      </c>
      <c r="J145" s="219">
        <f t="shared" si="7"/>
        <v>1550000</v>
      </c>
      <c r="K145" s="207"/>
    </row>
    <row r="146" spans="1:11" ht="18">
      <c r="A146" s="257">
        <v>137</v>
      </c>
      <c r="B146" s="206">
        <v>6</v>
      </c>
      <c r="C146" s="229" t="s">
        <v>523</v>
      </c>
      <c r="D146" s="211" t="s">
        <v>524</v>
      </c>
      <c r="E146" s="206" t="s">
        <v>525</v>
      </c>
      <c r="F146" s="307">
        <v>7.133333333333334</v>
      </c>
      <c r="G146" s="206" t="s">
        <v>24</v>
      </c>
      <c r="H146" s="213">
        <f t="shared" si="5"/>
        <v>7.133333333333334</v>
      </c>
      <c r="I146" s="218">
        <v>310000</v>
      </c>
      <c r="J146" s="219">
        <f t="shared" si="7"/>
        <v>1550000</v>
      </c>
      <c r="K146" s="207"/>
    </row>
    <row r="147" spans="1:11" ht="18">
      <c r="A147" s="257">
        <v>138</v>
      </c>
      <c r="B147" s="206">
        <v>1</v>
      </c>
      <c r="C147" s="229" t="s">
        <v>34</v>
      </c>
      <c r="D147" s="211" t="s">
        <v>43</v>
      </c>
      <c r="E147" s="206" t="s">
        <v>531</v>
      </c>
      <c r="F147" s="307">
        <v>7.333333333333333</v>
      </c>
      <c r="G147" s="206" t="s">
        <v>24</v>
      </c>
      <c r="H147" s="213">
        <f aca="true" t="shared" si="8" ref="H147:H161">F147</f>
        <v>7.333333333333333</v>
      </c>
      <c r="I147" s="218">
        <v>310000</v>
      </c>
      <c r="J147" s="219">
        <f t="shared" si="7"/>
        <v>1550000</v>
      </c>
      <c r="K147" s="207"/>
    </row>
    <row r="148" spans="1:11" ht="18">
      <c r="A148" s="257">
        <v>139</v>
      </c>
      <c r="B148" s="206">
        <v>2</v>
      </c>
      <c r="C148" s="229" t="s">
        <v>237</v>
      </c>
      <c r="D148" s="211" t="s">
        <v>161</v>
      </c>
      <c r="E148" s="206" t="s">
        <v>531</v>
      </c>
      <c r="F148" s="307">
        <v>7.266666666666667</v>
      </c>
      <c r="G148" s="206" t="s">
        <v>24</v>
      </c>
      <c r="H148" s="213">
        <f t="shared" si="8"/>
        <v>7.266666666666667</v>
      </c>
      <c r="I148" s="218">
        <v>310000</v>
      </c>
      <c r="J148" s="219">
        <f t="shared" si="7"/>
        <v>1550000</v>
      </c>
      <c r="K148" s="207"/>
    </row>
    <row r="149" spans="1:11" ht="18">
      <c r="A149" s="257">
        <v>140</v>
      </c>
      <c r="B149" s="206">
        <v>3</v>
      </c>
      <c r="C149" s="229" t="s">
        <v>21</v>
      </c>
      <c r="D149" s="211" t="s">
        <v>526</v>
      </c>
      <c r="E149" s="206" t="s">
        <v>531</v>
      </c>
      <c r="F149" s="307">
        <v>7.266666666666667</v>
      </c>
      <c r="G149" s="206" t="s">
        <v>24</v>
      </c>
      <c r="H149" s="213">
        <f t="shared" si="8"/>
        <v>7.266666666666667</v>
      </c>
      <c r="I149" s="218">
        <v>310000</v>
      </c>
      <c r="J149" s="219">
        <f t="shared" si="7"/>
        <v>1550000</v>
      </c>
      <c r="K149" s="207"/>
    </row>
    <row r="150" spans="1:11" ht="18">
      <c r="A150" s="257">
        <v>141</v>
      </c>
      <c r="B150" s="206">
        <v>4</v>
      </c>
      <c r="C150" s="229" t="s">
        <v>527</v>
      </c>
      <c r="D150" s="211" t="s">
        <v>528</v>
      </c>
      <c r="E150" s="206" t="s">
        <v>531</v>
      </c>
      <c r="F150" s="307">
        <v>7.233333333333333</v>
      </c>
      <c r="G150" s="206" t="s">
        <v>24</v>
      </c>
      <c r="H150" s="213">
        <f t="shared" si="8"/>
        <v>7.233333333333333</v>
      </c>
      <c r="I150" s="218">
        <v>310000</v>
      </c>
      <c r="J150" s="219">
        <f t="shared" si="7"/>
        <v>1550000</v>
      </c>
      <c r="K150" s="207"/>
    </row>
    <row r="151" spans="1:11" ht="18">
      <c r="A151" s="257">
        <v>142</v>
      </c>
      <c r="B151" s="206">
        <v>5</v>
      </c>
      <c r="C151" s="229" t="s">
        <v>529</v>
      </c>
      <c r="D151" s="211" t="s">
        <v>144</v>
      </c>
      <c r="E151" s="206" t="s">
        <v>531</v>
      </c>
      <c r="F151" s="307">
        <v>7.233333333333333</v>
      </c>
      <c r="G151" s="206" t="s">
        <v>24</v>
      </c>
      <c r="H151" s="213">
        <f t="shared" si="8"/>
        <v>7.233333333333333</v>
      </c>
      <c r="I151" s="218">
        <v>310000</v>
      </c>
      <c r="J151" s="219">
        <f t="shared" si="7"/>
        <v>1550000</v>
      </c>
      <c r="K151" s="207"/>
    </row>
    <row r="152" spans="1:11" ht="18">
      <c r="A152" s="257">
        <v>143</v>
      </c>
      <c r="B152" s="206">
        <v>6</v>
      </c>
      <c r="C152" s="229" t="s">
        <v>530</v>
      </c>
      <c r="D152" s="211" t="s">
        <v>41</v>
      </c>
      <c r="E152" s="206" t="s">
        <v>531</v>
      </c>
      <c r="F152" s="307">
        <v>7.2</v>
      </c>
      <c r="G152" s="206" t="s">
        <v>24</v>
      </c>
      <c r="H152" s="213">
        <f t="shared" si="8"/>
        <v>7.2</v>
      </c>
      <c r="I152" s="218">
        <v>310000</v>
      </c>
      <c r="J152" s="219">
        <f t="shared" si="7"/>
        <v>1550000</v>
      </c>
      <c r="K152" s="207"/>
    </row>
    <row r="153" spans="1:11" ht="18">
      <c r="A153" s="257">
        <v>144</v>
      </c>
      <c r="B153" s="206">
        <v>1</v>
      </c>
      <c r="C153" s="229" t="s">
        <v>532</v>
      </c>
      <c r="D153" s="211" t="s">
        <v>37</v>
      </c>
      <c r="E153" s="206" t="s">
        <v>539</v>
      </c>
      <c r="F153" s="307">
        <v>7.633333333333334</v>
      </c>
      <c r="G153" s="206" t="s">
        <v>24</v>
      </c>
      <c r="H153" s="213">
        <f t="shared" si="8"/>
        <v>7.633333333333334</v>
      </c>
      <c r="I153" s="218">
        <v>310000</v>
      </c>
      <c r="J153" s="219">
        <f t="shared" si="7"/>
        <v>1550000</v>
      </c>
      <c r="K153" s="207"/>
    </row>
    <row r="154" spans="1:11" ht="18">
      <c r="A154" s="257">
        <v>145</v>
      </c>
      <c r="B154" s="206">
        <v>2</v>
      </c>
      <c r="C154" s="229" t="s">
        <v>237</v>
      </c>
      <c r="D154" s="211" t="s">
        <v>45</v>
      </c>
      <c r="E154" s="206" t="s">
        <v>539</v>
      </c>
      <c r="F154" s="307">
        <v>7.633333333333334</v>
      </c>
      <c r="G154" s="206" t="s">
        <v>24</v>
      </c>
      <c r="H154" s="213">
        <f t="shared" si="8"/>
        <v>7.633333333333334</v>
      </c>
      <c r="I154" s="218">
        <v>310000</v>
      </c>
      <c r="J154" s="219">
        <f t="shared" si="7"/>
        <v>1550000</v>
      </c>
      <c r="K154" s="207"/>
    </row>
    <row r="155" spans="1:11" ht="18">
      <c r="A155" s="257">
        <v>146</v>
      </c>
      <c r="B155" s="206">
        <v>3</v>
      </c>
      <c r="C155" s="229" t="s">
        <v>533</v>
      </c>
      <c r="D155" s="211" t="s">
        <v>100</v>
      </c>
      <c r="E155" s="206" t="s">
        <v>539</v>
      </c>
      <c r="F155" s="307">
        <v>7.5</v>
      </c>
      <c r="G155" s="206" t="s">
        <v>24</v>
      </c>
      <c r="H155" s="213">
        <f t="shared" si="8"/>
        <v>7.5</v>
      </c>
      <c r="I155" s="218">
        <v>310000</v>
      </c>
      <c r="J155" s="219">
        <f t="shared" si="7"/>
        <v>1550000</v>
      </c>
      <c r="K155" s="207"/>
    </row>
    <row r="156" spans="1:11" ht="18">
      <c r="A156" s="257">
        <v>147</v>
      </c>
      <c r="B156" s="206">
        <v>4</v>
      </c>
      <c r="C156" s="229" t="s">
        <v>534</v>
      </c>
      <c r="D156" s="211" t="s">
        <v>99</v>
      </c>
      <c r="E156" s="206" t="s">
        <v>539</v>
      </c>
      <c r="F156" s="307">
        <v>7.4</v>
      </c>
      <c r="G156" s="206" t="s">
        <v>24</v>
      </c>
      <c r="H156" s="213">
        <f t="shared" si="8"/>
        <v>7.4</v>
      </c>
      <c r="I156" s="218">
        <v>310000</v>
      </c>
      <c r="J156" s="219">
        <f t="shared" si="7"/>
        <v>1550000</v>
      </c>
      <c r="K156" s="207"/>
    </row>
    <row r="157" spans="1:11" ht="18">
      <c r="A157" s="257">
        <v>148</v>
      </c>
      <c r="B157" s="206">
        <v>5</v>
      </c>
      <c r="C157" s="229" t="s">
        <v>535</v>
      </c>
      <c r="D157" s="211" t="s">
        <v>30</v>
      </c>
      <c r="E157" s="206" t="s">
        <v>539</v>
      </c>
      <c r="F157" s="307">
        <v>7.366666666666666</v>
      </c>
      <c r="G157" s="206" t="s">
        <v>24</v>
      </c>
      <c r="H157" s="213">
        <f t="shared" si="8"/>
        <v>7.366666666666666</v>
      </c>
      <c r="I157" s="218">
        <v>310000</v>
      </c>
      <c r="J157" s="219">
        <f t="shared" si="7"/>
        <v>1550000</v>
      </c>
      <c r="K157" s="207"/>
    </row>
    <row r="158" spans="1:11" ht="18">
      <c r="A158" s="257">
        <v>149</v>
      </c>
      <c r="B158" s="206">
        <v>6</v>
      </c>
      <c r="C158" s="229" t="s">
        <v>536</v>
      </c>
      <c r="D158" s="211" t="s">
        <v>257</v>
      </c>
      <c r="E158" s="206" t="s">
        <v>539</v>
      </c>
      <c r="F158" s="307">
        <v>7.3</v>
      </c>
      <c r="G158" s="206" t="s">
        <v>24</v>
      </c>
      <c r="H158" s="213">
        <f t="shared" si="8"/>
        <v>7.3</v>
      </c>
      <c r="I158" s="218">
        <v>310000</v>
      </c>
      <c r="J158" s="219">
        <f t="shared" si="7"/>
        <v>1550000</v>
      </c>
      <c r="K158" s="207"/>
    </row>
    <row r="159" spans="1:11" ht="18">
      <c r="A159" s="257">
        <v>150</v>
      </c>
      <c r="B159" s="206">
        <v>7</v>
      </c>
      <c r="C159" s="229" t="s">
        <v>331</v>
      </c>
      <c r="D159" s="211" t="s">
        <v>37</v>
      </c>
      <c r="E159" s="206" t="s">
        <v>539</v>
      </c>
      <c r="F159" s="307">
        <v>7.233333333333333</v>
      </c>
      <c r="G159" s="206" t="s">
        <v>24</v>
      </c>
      <c r="H159" s="213">
        <f t="shared" si="8"/>
        <v>7.233333333333333</v>
      </c>
      <c r="I159" s="218">
        <v>310000</v>
      </c>
      <c r="J159" s="219">
        <f t="shared" si="7"/>
        <v>1550000</v>
      </c>
      <c r="K159" s="207"/>
    </row>
    <row r="160" spans="1:11" ht="18">
      <c r="A160" s="257">
        <v>151</v>
      </c>
      <c r="B160" s="206">
        <v>8</v>
      </c>
      <c r="C160" s="229" t="s">
        <v>354</v>
      </c>
      <c r="D160" s="211" t="s">
        <v>250</v>
      </c>
      <c r="E160" s="206" t="s">
        <v>539</v>
      </c>
      <c r="F160" s="307">
        <v>7.233333333333333</v>
      </c>
      <c r="G160" s="206" t="s">
        <v>24</v>
      </c>
      <c r="H160" s="213">
        <f t="shared" si="8"/>
        <v>7.233333333333333</v>
      </c>
      <c r="I160" s="218">
        <v>310000</v>
      </c>
      <c r="J160" s="219">
        <f t="shared" si="7"/>
        <v>1550000</v>
      </c>
      <c r="K160" s="207"/>
    </row>
    <row r="161" spans="1:11" ht="18">
      <c r="A161" s="257">
        <v>152</v>
      </c>
      <c r="B161" s="206">
        <v>9</v>
      </c>
      <c r="C161" s="229" t="s">
        <v>21</v>
      </c>
      <c r="D161" s="211" t="s">
        <v>537</v>
      </c>
      <c r="E161" s="206" t="s">
        <v>539</v>
      </c>
      <c r="F161" s="307">
        <v>7.2</v>
      </c>
      <c r="G161" s="206" t="s">
        <v>24</v>
      </c>
      <c r="H161" s="213">
        <f t="shared" si="8"/>
        <v>7.2</v>
      </c>
      <c r="I161" s="218">
        <v>310000</v>
      </c>
      <c r="J161" s="219">
        <f t="shared" si="7"/>
        <v>1550000</v>
      </c>
      <c r="K161" s="207"/>
    </row>
    <row r="162" spans="1:11" ht="18">
      <c r="A162" s="257">
        <v>153</v>
      </c>
      <c r="B162" s="206">
        <v>10</v>
      </c>
      <c r="C162" s="229" t="s">
        <v>538</v>
      </c>
      <c r="D162" s="211" t="s">
        <v>95</v>
      </c>
      <c r="E162" s="206" t="s">
        <v>539</v>
      </c>
      <c r="F162" s="307">
        <v>7.166666666666667</v>
      </c>
      <c r="G162" s="206" t="s">
        <v>24</v>
      </c>
      <c r="H162" s="213">
        <f aca="true" t="shared" si="9" ref="H162:H216">F162</f>
        <v>7.166666666666667</v>
      </c>
      <c r="I162" s="218">
        <v>310000</v>
      </c>
      <c r="J162" s="219">
        <f t="shared" si="7"/>
        <v>1550000</v>
      </c>
      <c r="K162" s="207"/>
    </row>
    <row r="163" spans="1:11" ht="18">
      <c r="A163" s="257">
        <v>154</v>
      </c>
      <c r="B163" s="206">
        <v>1</v>
      </c>
      <c r="C163" s="229" t="s">
        <v>123</v>
      </c>
      <c r="D163" s="211" t="s">
        <v>192</v>
      </c>
      <c r="E163" s="206" t="s">
        <v>544</v>
      </c>
      <c r="F163" s="307">
        <v>7.733333333333333</v>
      </c>
      <c r="G163" s="206" t="s">
        <v>24</v>
      </c>
      <c r="H163" s="213">
        <f t="shared" si="9"/>
        <v>7.733333333333333</v>
      </c>
      <c r="I163" s="218">
        <v>310000</v>
      </c>
      <c r="J163" s="219">
        <f t="shared" si="7"/>
        <v>1550000</v>
      </c>
      <c r="K163" s="207"/>
    </row>
    <row r="164" spans="1:11" ht="18">
      <c r="A164" s="257">
        <v>155</v>
      </c>
      <c r="B164" s="206">
        <v>2</v>
      </c>
      <c r="C164" s="229" t="s">
        <v>540</v>
      </c>
      <c r="D164" s="211" t="s">
        <v>132</v>
      </c>
      <c r="E164" s="206" t="s">
        <v>544</v>
      </c>
      <c r="F164" s="307">
        <v>7.666666666666667</v>
      </c>
      <c r="G164" s="206" t="s">
        <v>24</v>
      </c>
      <c r="H164" s="213">
        <f t="shared" si="9"/>
        <v>7.666666666666667</v>
      </c>
      <c r="I164" s="218">
        <v>310000</v>
      </c>
      <c r="J164" s="219">
        <f t="shared" si="7"/>
        <v>1550000</v>
      </c>
      <c r="K164" s="207"/>
    </row>
    <row r="165" spans="1:11" ht="18">
      <c r="A165" s="257">
        <v>156</v>
      </c>
      <c r="B165" s="206">
        <v>3</v>
      </c>
      <c r="C165" s="229" t="s">
        <v>141</v>
      </c>
      <c r="D165" s="211" t="s">
        <v>541</v>
      </c>
      <c r="E165" s="206" t="s">
        <v>544</v>
      </c>
      <c r="F165" s="307">
        <v>7.466666666666667</v>
      </c>
      <c r="G165" s="206" t="s">
        <v>24</v>
      </c>
      <c r="H165" s="213">
        <f t="shared" si="9"/>
        <v>7.466666666666667</v>
      </c>
      <c r="I165" s="218">
        <v>310000</v>
      </c>
      <c r="J165" s="219">
        <f t="shared" si="7"/>
        <v>1550000</v>
      </c>
      <c r="K165" s="207"/>
    </row>
    <row r="166" spans="1:11" ht="18">
      <c r="A166" s="257">
        <v>157</v>
      </c>
      <c r="B166" s="206">
        <v>4</v>
      </c>
      <c r="C166" s="229" t="s">
        <v>354</v>
      </c>
      <c r="D166" s="211" t="s">
        <v>528</v>
      </c>
      <c r="E166" s="206" t="s">
        <v>544</v>
      </c>
      <c r="F166" s="307">
        <v>7.233333333333333</v>
      </c>
      <c r="G166" s="206" t="s">
        <v>24</v>
      </c>
      <c r="H166" s="213">
        <f t="shared" si="9"/>
        <v>7.233333333333333</v>
      </c>
      <c r="I166" s="218">
        <v>310000</v>
      </c>
      <c r="J166" s="219">
        <f t="shared" si="7"/>
        <v>1550000</v>
      </c>
      <c r="K166" s="207"/>
    </row>
    <row r="167" spans="1:11" ht="18">
      <c r="A167" s="257">
        <v>158</v>
      </c>
      <c r="B167" s="206">
        <v>5</v>
      </c>
      <c r="C167" s="229" t="s">
        <v>21</v>
      </c>
      <c r="D167" s="211" t="s">
        <v>542</v>
      </c>
      <c r="E167" s="206" t="s">
        <v>544</v>
      </c>
      <c r="F167" s="307">
        <v>7.133333333333334</v>
      </c>
      <c r="G167" s="206" t="s">
        <v>24</v>
      </c>
      <c r="H167" s="213">
        <f t="shared" si="9"/>
        <v>7.133333333333334</v>
      </c>
      <c r="I167" s="218">
        <v>310000</v>
      </c>
      <c r="J167" s="219">
        <f t="shared" si="7"/>
        <v>1550000</v>
      </c>
      <c r="K167" s="207"/>
    </row>
    <row r="168" spans="1:11" ht="18">
      <c r="A168" s="257">
        <v>159</v>
      </c>
      <c r="B168" s="206">
        <v>6</v>
      </c>
      <c r="C168" s="229" t="s">
        <v>543</v>
      </c>
      <c r="D168" s="211" t="s">
        <v>124</v>
      </c>
      <c r="E168" s="206" t="s">
        <v>544</v>
      </c>
      <c r="F168" s="307">
        <v>7.133333333333334</v>
      </c>
      <c r="G168" s="206" t="s">
        <v>24</v>
      </c>
      <c r="H168" s="213">
        <f t="shared" si="9"/>
        <v>7.133333333333334</v>
      </c>
      <c r="I168" s="218">
        <v>310000</v>
      </c>
      <c r="J168" s="219">
        <f t="shared" si="7"/>
        <v>1550000</v>
      </c>
      <c r="K168" s="207"/>
    </row>
    <row r="169" spans="1:11" ht="18">
      <c r="A169" s="257">
        <v>160</v>
      </c>
      <c r="B169" s="206">
        <v>1</v>
      </c>
      <c r="C169" s="229" t="s">
        <v>34</v>
      </c>
      <c r="D169" s="211" t="s">
        <v>82</v>
      </c>
      <c r="E169" s="206" t="s">
        <v>547</v>
      </c>
      <c r="F169" s="307">
        <v>7.484848484848484</v>
      </c>
      <c r="G169" s="206" t="s">
        <v>24</v>
      </c>
      <c r="H169" s="213">
        <f t="shared" si="9"/>
        <v>7.484848484848484</v>
      </c>
      <c r="I169" s="218">
        <v>310000</v>
      </c>
      <c r="J169" s="219">
        <f t="shared" si="7"/>
        <v>1550000</v>
      </c>
      <c r="K169" s="207"/>
    </row>
    <row r="170" spans="1:11" ht="18">
      <c r="A170" s="257">
        <v>161</v>
      </c>
      <c r="B170" s="206">
        <v>2</v>
      </c>
      <c r="C170" s="229" t="s">
        <v>130</v>
      </c>
      <c r="D170" s="211" t="s">
        <v>192</v>
      </c>
      <c r="E170" s="206" t="s">
        <v>547</v>
      </c>
      <c r="F170" s="307">
        <v>7.454545454545454</v>
      </c>
      <c r="G170" s="206" t="s">
        <v>24</v>
      </c>
      <c r="H170" s="213">
        <f t="shared" si="9"/>
        <v>7.454545454545454</v>
      </c>
      <c r="I170" s="218">
        <v>310000</v>
      </c>
      <c r="J170" s="219">
        <f t="shared" si="7"/>
        <v>1550000</v>
      </c>
      <c r="K170" s="207"/>
    </row>
    <row r="171" spans="1:11" ht="18">
      <c r="A171" s="257">
        <v>162</v>
      </c>
      <c r="B171" s="206">
        <v>3</v>
      </c>
      <c r="C171" s="229" t="s">
        <v>545</v>
      </c>
      <c r="D171" s="211" t="s">
        <v>41</v>
      </c>
      <c r="E171" s="206" t="s">
        <v>547</v>
      </c>
      <c r="F171" s="307">
        <v>7.393939393939394</v>
      </c>
      <c r="G171" s="206" t="s">
        <v>24</v>
      </c>
      <c r="H171" s="213">
        <f t="shared" si="9"/>
        <v>7.393939393939394</v>
      </c>
      <c r="I171" s="218">
        <v>310000</v>
      </c>
      <c r="J171" s="219">
        <f t="shared" si="7"/>
        <v>1550000</v>
      </c>
      <c r="K171" s="207"/>
    </row>
    <row r="172" spans="1:11" ht="18">
      <c r="A172" s="257">
        <v>163</v>
      </c>
      <c r="B172" s="206">
        <v>4</v>
      </c>
      <c r="C172" s="229" t="s">
        <v>546</v>
      </c>
      <c r="D172" s="211" t="s">
        <v>45</v>
      </c>
      <c r="E172" s="206" t="s">
        <v>547</v>
      </c>
      <c r="F172" s="307">
        <v>7.151515151515151</v>
      </c>
      <c r="G172" s="206" t="s">
        <v>24</v>
      </c>
      <c r="H172" s="213">
        <f t="shared" si="9"/>
        <v>7.151515151515151</v>
      </c>
      <c r="I172" s="218">
        <v>310000</v>
      </c>
      <c r="J172" s="219">
        <f t="shared" si="7"/>
        <v>1550000</v>
      </c>
      <c r="K172" s="207"/>
    </row>
    <row r="173" spans="1:11" ht="18">
      <c r="A173" s="257">
        <v>164</v>
      </c>
      <c r="B173" s="206">
        <v>1</v>
      </c>
      <c r="C173" s="229" t="s">
        <v>40</v>
      </c>
      <c r="D173" s="211" t="s">
        <v>556</v>
      </c>
      <c r="E173" s="206" t="s">
        <v>631</v>
      </c>
      <c r="F173" s="307">
        <v>7.32</v>
      </c>
      <c r="G173" s="206" t="s">
        <v>24</v>
      </c>
      <c r="H173" s="213">
        <f t="shared" si="9"/>
        <v>7.32</v>
      </c>
      <c r="I173" s="218">
        <v>400000</v>
      </c>
      <c r="J173" s="219">
        <f t="shared" si="7"/>
        <v>2000000</v>
      </c>
      <c r="K173" s="207"/>
    </row>
    <row r="174" spans="1:11" ht="18">
      <c r="A174" s="257"/>
      <c r="B174" s="206">
        <v>2</v>
      </c>
      <c r="C174" s="381" t="s">
        <v>652</v>
      </c>
      <c r="D174" s="211" t="s">
        <v>653</v>
      </c>
      <c r="E174" s="206" t="s">
        <v>631</v>
      </c>
      <c r="F174" s="307">
        <v>7.11</v>
      </c>
      <c r="G174" s="206" t="s">
        <v>24</v>
      </c>
      <c r="H174" s="213">
        <f t="shared" si="9"/>
        <v>7.11</v>
      </c>
      <c r="I174" s="218">
        <v>400000</v>
      </c>
      <c r="J174" s="219">
        <f t="shared" si="7"/>
        <v>2000000</v>
      </c>
      <c r="K174" s="207"/>
    </row>
    <row r="175" spans="1:11" ht="18">
      <c r="A175" s="257"/>
      <c r="B175" s="206">
        <v>3</v>
      </c>
      <c r="C175" s="381" t="s">
        <v>654</v>
      </c>
      <c r="D175" s="211" t="s">
        <v>419</v>
      </c>
      <c r="E175" s="206" t="s">
        <v>631</v>
      </c>
      <c r="F175" s="307">
        <v>7.05</v>
      </c>
      <c r="G175" s="206" t="s">
        <v>24</v>
      </c>
      <c r="H175" s="213">
        <f t="shared" si="9"/>
        <v>7.05</v>
      </c>
      <c r="I175" s="218">
        <v>400000</v>
      </c>
      <c r="J175" s="219">
        <f t="shared" si="7"/>
        <v>2000000</v>
      </c>
      <c r="K175" s="207"/>
    </row>
    <row r="176" spans="1:11" ht="18">
      <c r="A176" s="257"/>
      <c r="B176" s="206">
        <v>4</v>
      </c>
      <c r="C176" s="381" t="s">
        <v>73</v>
      </c>
      <c r="D176" s="211" t="s">
        <v>49</v>
      </c>
      <c r="E176" s="206" t="s">
        <v>631</v>
      </c>
      <c r="F176" s="307">
        <v>7</v>
      </c>
      <c r="G176" s="206" t="s">
        <v>24</v>
      </c>
      <c r="H176" s="213">
        <f t="shared" si="9"/>
        <v>7</v>
      </c>
      <c r="I176" s="218">
        <v>400000</v>
      </c>
      <c r="J176" s="219">
        <f t="shared" si="7"/>
        <v>2000000</v>
      </c>
      <c r="K176" s="207"/>
    </row>
    <row r="177" spans="1:11" ht="18.75">
      <c r="A177" s="257">
        <v>165</v>
      </c>
      <c r="B177" s="206">
        <v>1</v>
      </c>
      <c r="C177" s="379" t="s">
        <v>633</v>
      </c>
      <c r="D177" s="211" t="s">
        <v>632</v>
      </c>
      <c r="E177" s="206" t="s">
        <v>639</v>
      </c>
      <c r="F177" s="307">
        <v>8.26</v>
      </c>
      <c r="G177" s="206" t="s">
        <v>24</v>
      </c>
      <c r="H177" s="213">
        <f t="shared" si="9"/>
        <v>8.26</v>
      </c>
      <c r="I177" s="218">
        <v>450000</v>
      </c>
      <c r="J177" s="219">
        <f t="shared" si="7"/>
        <v>2250000</v>
      </c>
      <c r="K177" s="207"/>
    </row>
    <row r="178" spans="1:11" ht="18.75">
      <c r="A178" s="257">
        <v>166</v>
      </c>
      <c r="B178" s="206">
        <v>2</v>
      </c>
      <c r="C178" s="379" t="s">
        <v>634</v>
      </c>
      <c r="D178" s="211" t="s">
        <v>537</v>
      </c>
      <c r="E178" s="206" t="s">
        <v>639</v>
      </c>
      <c r="F178" s="307">
        <v>7.37</v>
      </c>
      <c r="G178" s="206" t="s">
        <v>24</v>
      </c>
      <c r="H178" s="213">
        <f t="shared" si="9"/>
        <v>7.37</v>
      </c>
      <c r="I178" s="218">
        <v>400000</v>
      </c>
      <c r="J178" s="219">
        <f t="shared" si="7"/>
        <v>2000000</v>
      </c>
      <c r="K178" s="207"/>
    </row>
    <row r="179" spans="1:11" ht="18.75">
      <c r="A179" s="257">
        <v>167</v>
      </c>
      <c r="B179" s="206">
        <v>3</v>
      </c>
      <c r="C179" s="379" t="s">
        <v>635</v>
      </c>
      <c r="D179" s="211" t="s">
        <v>382</v>
      </c>
      <c r="E179" s="206" t="s">
        <v>639</v>
      </c>
      <c r="F179" s="307">
        <v>7.26</v>
      </c>
      <c r="G179" s="206" t="s">
        <v>24</v>
      </c>
      <c r="H179" s="213">
        <f t="shared" si="9"/>
        <v>7.26</v>
      </c>
      <c r="I179" s="218">
        <v>400000</v>
      </c>
      <c r="J179" s="219">
        <f t="shared" si="7"/>
        <v>2000000</v>
      </c>
      <c r="K179" s="207"/>
    </row>
    <row r="180" spans="1:11" ht="18.75">
      <c r="A180" s="257">
        <v>168</v>
      </c>
      <c r="B180" s="206">
        <v>4</v>
      </c>
      <c r="C180" s="379" t="s">
        <v>636</v>
      </c>
      <c r="D180" s="211" t="s">
        <v>254</v>
      </c>
      <c r="E180" s="206" t="s">
        <v>639</v>
      </c>
      <c r="F180" s="307">
        <v>7.26</v>
      </c>
      <c r="G180" s="206" t="s">
        <v>24</v>
      </c>
      <c r="H180" s="213">
        <f t="shared" si="9"/>
        <v>7.26</v>
      </c>
      <c r="I180" s="218">
        <v>400000</v>
      </c>
      <c r="J180" s="219">
        <f t="shared" si="7"/>
        <v>2000000</v>
      </c>
      <c r="K180" s="207"/>
    </row>
    <row r="181" spans="1:11" ht="18.75">
      <c r="A181" s="257">
        <v>169</v>
      </c>
      <c r="B181" s="206">
        <v>5</v>
      </c>
      <c r="C181" s="379" t="s">
        <v>637</v>
      </c>
      <c r="D181" s="211" t="s">
        <v>181</v>
      </c>
      <c r="E181" s="206" t="s">
        <v>639</v>
      </c>
      <c r="F181" s="307">
        <v>7.16</v>
      </c>
      <c r="G181" s="206" t="s">
        <v>24</v>
      </c>
      <c r="H181" s="213">
        <f t="shared" si="9"/>
        <v>7.16</v>
      </c>
      <c r="I181" s="218">
        <v>400000</v>
      </c>
      <c r="J181" s="219">
        <f t="shared" si="7"/>
        <v>2000000</v>
      </c>
      <c r="K181" s="207"/>
    </row>
    <row r="182" spans="1:11" ht="18.75">
      <c r="A182" s="257">
        <v>170</v>
      </c>
      <c r="B182" s="206">
        <v>6</v>
      </c>
      <c r="C182" s="379" t="s">
        <v>638</v>
      </c>
      <c r="D182" s="211" t="s">
        <v>565</v>
      </c>
      <c r="E182" s="206" t="s">
        <v>639</v>
      </c>
      <c r="F182" s="307">
        <v>7.16</v>
      </c>
      <c r="G182" s="206" t="s">
        <v>24</v>
      </c>
      <c r="H182" s="213">
        <f t="shared" si="9"/>
        <v>7.16</v>
      </c>
      <c r="I182" s="218">
        <v>400000</v>
      </c>
      <c r="J182" s="219">
        <f t="shared" si="7"/>
        <v>2000000</v>
      </c>
      <c r="K182" s="207"/>
    </row>
    <row r="183" spans="1:11" ht="18">
      <c r="A183" s="257"/>
      <c r="B183" s="206">
        <v>7</v>
      </c>
      <c r="C183" s="382" t="s">
        <v>50</v>
      </c>
      <c r="D183" s="211" t="s">
        <v>308</v>
      </c>
      <c r="E183" s="206" t="s">
        <v>639</v>
      </c>
      <c r="F183" s="307">
        <v>7</v>
      </c>
      <c r="G183" s="206" t="s">
        <v>24</v>
      </c>
      <c r="H183" s="213">
        <f t="shared" si="9"/>
        <v>7</v>
      </c>
      <c r="I183" s="218">
        <v>400000</v>
      </c>
      <c r="J183" s="219">
        <f t="shared" si="7"/>
        <v>2000000</v>
      </c>
      <c r="K183" s="207"/>
    </row>
    <row r="184" spans="1:11" ht="18">
      <c r="A184" s="257"/>
      <c r="B184" s="206">
        <v>8</v>
      </c>
      <c r="C184" s="382" t="s">
        <v>50</v>
      </c>
      <c r="D184" s="211" t="s">
        <v>124</v>
      </c>
      <c r="E184" s="206" t="s">
        <v>639</v>
      </c>
      <c r="F184" s="307">
        <v>7</v>
      </c>
      <c r="G184" s="206" t="s">
        <v>24</v>
      </c>
      <c r="H184" s="213">
        <f t="shared" si="9"/>
        <v>7</v>
      </c>
      <c r="I184" s="218">
        <v>400000</v>
      </c>
      <c r="J184" s="219">
        <f t="shared" si="7"/>
        <v>2000000</v>
      </c>
      <c r="K184" s="207"/>
    </row>
    <row r="185" spans="1:11" ht="18.75">
      <c r="A185" s="257">
        <v>171</v>
      </c>
      <c r="B185" s="206">
        <v>1</v>
      </c>
      <c r="C185" s="379" t="s">
        <v>643</v>
      </c>
      <c r="D185" s="211" t="s">
        <v>334</v>
      </c>
      <c r="E185" s="206" t="s">
        <v>640</v>
      </c>
      <c r="F185" s="307">
        <v>7.63</v>
      </c>
      <c r="G185" s="206" t="s">
        <v>24</v>
      </c>
      <c r="H185" s="213">
        <f aca="true" t="shared" si="10" ref="H185:H191">F185</f>
        <v>7.63</v>
      </c>
      <c r="I185" s="218">
        <v>400000</v>
      </c>
      <c r="J185" s="219">
        <f t="shared" si="7"/>
        <v>2000000</v>
      </c>
      <c r="K185" s="207"/>
    </row>
    <row r="186" spans="1:11" ht="18.75">
      <c r="A186" s="257">
        <v>172</v>
      </c>
      <c r="B186" s="206">
        <v>2</v>
      </c>
      <c r="C186" s="379" t="s">
        <v>644</v>
      </c>
      <c r="D186" s="211" t="s">
        <v>41</v>
      </c>
      <c r="E186" s="206" t="s">
        <v>640</v>
      </c>
      <c r="F186" s="307">
        <v>7.47</v>
      </c>
      <c r="G186" s="206" t="s">
        <v>24</v>
      </c>
      <c r="H186" s="213">
        <f t="shared" si="10"/>
        <v>7.47</v>
      </c>
      <c r="I186" s="218">
        <v>400000</v>
      </c>
      <c r="J186" s="219">
        <f t="shared" si="7"/>
        <v>2000000</v>
      </c>
      <c r="K186" s="207"/>
    </row>
    <row r="187" spans="1:11" ht="18.75">
      <c r="A187" s="257">
        <v>173</v>
      </c>
      <c r="B187" s="206">
        <v>3</v>
      </c>
      <c r="C187" s="379" t="s">
        <v>645</v>
      </c>
      <c r="D187" s="211" t="s">
        <v>221</v>
      </c>
      <c r="E187" s="206" t="s">
        <v>640</v>
      </c>
      <c r="F187" s="307">
        <v>7.32</v>
      </c>
      <c r="G187" s="206" t="s">
        <v>24</v>
      </c>
      <c r="H187" s="213">
        <f t="shared" si="10"/>
        <v>7.32</v>
      </c>
      <c r="I187" s="218">
        <v>400000</v>
      </c>
      <c r="J187" s="219">
        <f t="shared" si="7"/>
        <v>2000000</v>
      </c>
      <c r="K187" s="207"/>
    </row>
    <row r="188" spans="1:11" ht="18.75">
      <c r="A188" s="257">
        <v>174</v>
      </c>
      <c r="B188" s="206">
        <v>4</v>
      </c>
      <c r="C188" s="379" t="s">
        <v>646</v>
      </c>
      <c r="D188" s="211" t="s">
        <v>641</v>
      </c>
      <c r="E188" s="206" t="s">
        <v>640</v>
      </c>
      <c r="F188" s="307">
        <v>7.21</v>
      </c>
      <c r="G188" s="206" t="s">
        <v>24</v>
      </c>
      <c r="H188" s="213">
        <f t="shared" si="10"/>
        <v>7.21</v>
      </c>
      <c r="I188" s="218">
        <v>400000</v>
      </c>
      <c r="J188" s="219">
        <f t="shared" si="7"/>
        <v>2000000</v>
      </c>
      <c r="K188" s="207"/>
    </row>
    <row r="189" spans="1:11" ht="18.75">
      <c r="A189" s="257">
        <v>175</v>
      </c>
      <c r="B189" s="206">
        <v>5</v>
      </c>
      <c r="C189" s="379" t="s">
        <v>647</v>
      </c>
      <c r="D189" s="211" t="s">
        <v>642</v>
      </c>
      <c r="E189" s="206" t="s">
        <v>640</v>
      </c>
      <c r="F189" s="307">
        <v>7.16</v>
      </c>
      <c r="G189" s="206" t="s">
        <v>24</v>
      </c>
      <c r="H189" s="213">
        <f t="shared" si="10"/>
        <v>7.16</v>
      </c>
      <c r="I189" s="218">
        <v>400000</v>
      </c>
      <c r="J189" s="219">
        <f t="shared" si="7"/>
        <v>2000000</v>
      </c>
      <c r="K189" s="207"/>
    </row>
    <row r="190" spans="1:11" ht="18.75">
      <c r="A190" s="257">
        <v>176</v>
      </c>
      <c r="B190" s="206">
        <v>6</v>
      </c>
      <c r="C190" s="379" t="s">
        <v>648</v>
      </c>
      <c r="D190" s="211" t="s">
        <v>257</v>
      </c>
      <c r="E190" s="206" t="s">
        <v>640</v>
      </c>
      <c r="F190" s="307">
        <v>7.16</v>
      </c>
      <c r="G190" s="206" t="s">
        <v>24</v>
      </c>
      <c r="H190" s="213">
        <f t="shared" si="10"/>
        <v>7.16</v>
      </c>
      <c r="I190" s="218">
        <v>400000</v>
      </c>
      <c r="J190" s="219">
        <f t="shared" si="7"/>
        <v>2000000</v>
      </c>
      <c r="K190" s="207"/>
    </row>
    <row r="191" spans="1:11" ht="18">
      <c r="A191" s="257"/>
      <c r="B191" s="206">
        <v>7</v>
      </c>
      <c r="C191" s="382" t="s">
        <v>655</v>
      </c>
      <c r="D191" s="211" t="s">
        <v>30</v>
      </c>
      <c r="E191" s="206" t="s">
        <v>640</v>
      </c>
      <c r="F191" s="307">
        <v>7</v>
      </c>
      <c r="G191" s="206" t="s">
        <v>24</v>
      </c>
      <c r="H191" s="213">
        <f t="shared" si="10"/>
        <v>7</v>
      </c>
      <c r="I191" s="218">
        <v>400000</v>
      </c>
      <c r="J191" s="219">
        <f t="shared" si="7"/>
        <v>2000000</v>
      </c>
      <c r="K191" s="207"/>
    </row>
    <row r="192" spans="1:11" ht="18.75">
      <c r="A192" s="257">
        <v>177</v>
      </c>
      <c r="B192" s="206">
        <v>1</v>
      </c>
      <c r="C192" s="379" t="s">
        <v>637</v>
      </c>
      <c r="D192" s="211" t="s">
        <v>382</v>
      </c>
      <c r="E192" s="206" t="s">
        <v>649</v>
      </c>
      <c r="F192" s="307">
        <v>7.32</v>
      </c>
      <c r="G192" s="206" t="s">
        <v>24</v>
      </c>
      <c r="H192" s="213">
        <f>F192</f>
        <v>7.32</v>
      </c>
      <c r="I192" s="218">
        <v>400000</v>
      </c>
      <c r="J192" s="219">
        <f t="shared" si="7"/>
        <v>2000000</v>
      </c>
      <c r="K192" s="207"/>
    </row>
    <row r="193" spans="1:11" ht="18.75">
      <c r="A193" s="257">
        <v>178</v>
      </c>
      <c r="B193" s="206">
        <v>2</v>
      </c>
      <c r="C193" s="379" t="s">
        <v>637</v>
      </c>
      <c r="D193" s="211" t="s">
        <v>650</v>
      </c>
      <c r="E193" s="206" t="s">
        <v>649</v>
      </c>
      <c r="F193" s="307">
        <v>7.21</v>
      </c>
      <c r="G193" s="206" t="s">
        <v>24</v>
      </c>
      <c r="H193" s="213">
        <f>F193</f>
        <v>7.21</v>
      </c>
      <c r="I193" s="218">
        <v>400000</v>
      </c>
      <c r="J193" s="219">
        <f t="shared" si="7"/>
        <v>2000000</v>
      </c>
      <c r="K193" s="207"/>
    </row>
    <row r="194" spans="1:11" ht="18.75">
      <c r="A194" s="257"/>
      <c r="B194" s="206">
        <v>3</v>
      </c>
      <c r="C194" s="383" t="s">
        <v>656</v>
      </c>
      <c r="D194" s="211" t="s">
        <v>84</v>
      </c>
      <c r="E194" s="206" t="s">
        <v>649</v>
      </c>
      <c r="F194" s="307">
        <v>7.05</v>
      </c>
      <c r="G194" s="206" t="s">
        <v>24</v>
      </c>
      <c r="H194" s="213">
        <f>F194</f>
        <v>7.05</v>
      </c>
      <c r="I194" s="218">
        <v>400000</v>
      </c>
      <c r="J194" s="219">
        <f t="shared" si="7"/>
        <v>2000000</v>
      </c>
      <c r="K194" s="207"/>
    </row>
    <row r="195" spans="1:11" ht="18.75">
      <c r="A195" s="257"/>
      <c r="B195" s="206">
        <v>4</v>
      </c>
      <c r="C195" s="383" t="s">
        <v>210</v>
      </c>
      <c r="D195" s="211" t="s">
        <v>213</v>
      </c>
      <c r="E195" s="206" t="s">
        <v>649</v>
      </c>
      <c r="F195" s="307">
        <v>7</v>
      </c>
      <c r="G195" s="206" t="s">
        <v>24</v>
      </c>
      <c r="H195" s="213">
        <f>F195</f>
        <v>7</v>
      </c>
      <c r="I195" s="218">
        <v>400000</v>
      </c>
      <c r="J195" s="219">
        <f t="shared" si="7"/>
        <v>2000000</v>
      </c>
      <c r="K195" s="207"/>
    </row>
    <row r="196" spans="1:11" ht="18.75">
      <c r="A196" s="257">
        <v>179</v>
      </c>
      <c r="B196" s="206">
        <v>1</v>
      </c>
      <c r="C196" s="275" t="s">
        <v>246</v>
      </c>
      <c r="D196" s="276" t="s">
        <v>247</v>
      </c>
      <c r="E196" s="206" t="s">
        <v>156</v>
      </c>
      <c r="F196" s="307">
        <v>9.095238095238095</v>
      </c>
      <c r="G196" s="206" t="s">
        <v>24</v>
      </c>
      <c r="H196" s="213">
        <f t="shared" si="9"/>
        <v>9.095238095238095</v>
      </c>
      <c r="I196" s="218">
        <v>350000</v>
      </c>
      <c r="J196" s="219">
        <f t="shared" si="7"/>
        <v>1750000</v>
      </c>
      <c r="K196" s="207"/>
    </row>
    <row r="197" spans="1:11" ht="18.75">
      <c r="A197" s="257">
        <v>180</v>
      </c>
      <c r="B197" s="206">
        <v>2</v>
      </c>
      <c r="C197" s="275" t="s">
        <v>210</v>
      </c>
      <c r="D197" s="276" t="s">
        <v>211</v>
      </c>
      <c r="E197" s="206" t="s">
        <v>156</v>
      </c>
      <c r="F197" s="307">
        <v>8.904761904761905</v>
      </c>
      <c r="G197" s="206" t="s">
        <v>24</v>
      </c>
      <c r="H197" s="213">
        <f t="shared" si="9"/>
        <v>8.904761904761905</v>
      </c>
      <c r="I197" s="218">
        <v>300000</v>
      </c>
      <c r="J197" s="219">
        <f t="shared" si="7"/>
        <v>1500000</v>
      </c>
      <c r="K197" s="207"/>
    </row>
    <row r="198" spans="1:11" ht="18.75">
      <c r="A198" s="257">
        <v>181</v>
      </c>
      <c r="B198" s="206">
        <v>3</v>
      </c>
      <c r="C198" s="275" t="s">
        <v>548</v>
      </c>
      <c r="D198" s="276" t="s">
        <v>292</v>
      </c>
      <c r="E198" s="206" t="s">
        <v>156</v>
      </c>
      <c r="F198" s="307">
        <v>8.571428571428571</v>
      </c>
      <c r="G198" s="206" t="s">
        <v>24</v>
      </c>
      <c r="H198" s="213">
        <f t="shared" si="9"/>
        <v>8.571428571428571</v>
      </c>
      <c r="I198" s="218">
        <v>300000</v>
      </c>
      <c r="J198" s="219">
        <f t="shared" si="7"/>
        <v>1500000</v>
      </c>
      <c r="K198" s="207"/>
    </row>
    <row r="199" spans="1:11" ht="18.75">
      <c r="A199" s="257">
        <v>182</v>
      </c>
      <c r="B199" s="206">
        <v>4</v>
      </c>
      <c r="C199" s="275" t="s">
        <v>212</v>
      </c>
      <c r="D199" s="276" t="s">
        <v>213</v>
      </c>
      <c r="E199" s="206" t="s">
        <v>156</v>
      </c>
      <c r="F199" s="307">
        <v>8.523809523809524</v>
      </c>
      <c r="G199" s="206" t="s">
        <v>24</v>
      </c>
      <c r="H199" s="213">
        <f t="shared" si="9"/>
        <v>8.523809523809524</v>
      </c>
      <c r="I199" s="218">
        <v>300000</v>
      </c>
      <c r="J199" s="219">
        <f t="shared" si="7"/>
        <v>1500000</v>
      </c>
      <c r="K199" s="207"/>
    </row>
    <row r="200" spans="1:11" ht="18.75">
      <c r="A200" s="257">
        <v>183</v>
      </c>
      <c r="B200" s="206">
        <v>5</v>
      </c>
      <c r="C200" s="275" t="s">
        <v>549</v>
      </c>
      <c r="D200" s="276" t="s">
        <v>550</v>
      </c>
      <c r="E200" s="206" t="s">
        <v>156</v>
      </c>
      <c r="F200" s="307">
        <v>8.523809523809524</v>
      </c>
      <c r="G200" s="206" t="s">
        <v>24</v>
      </c>
      <c r="H200" s="213">
        <f t="shared" si="9"/>
        <v>8.523809523809524</v>
      </c>
      <c r="I200" s="218">
        <v>300000</v>
      </c>
      <c r="J200" s="219">
        <f t="shared" si="7"/>
        <v>1500000</v>
      </c>
      <c r="K200" s="207"/>
    </row>
    <row r="201" spans="1:11" ht="18.75">
      <c r="A201" s="257">
        <v>184</v>
      </c>
      <c r="B201" s="206">
        <v>6</v>
      </c>
      <c r="C201" s="275" t="s">
        <v>289</v>
      </c>
      <c r="D201" s="276" t="s">
        <v>93</v>
      </c>
      <c r="E201" s="206" t="s">
        <v>156</v>
      </c>
      <c r="F201" s="307">
        <v>8.428571428571429</v>
      </c>
      <c r="G201" s="206" t="s">
        <v>24</v>
      </c>
      <c r="H201" s="213">
        <f t="shared" si="9"/>
        <v>8.428571428571429</v>
      </c>
      <c r="I201" s="218">
        <v>300000</v>
      </c>
      <c r="J201" s="219">
        <f t="shared" si="7"/>
        <v>1500000</v>
      </c>
      <c r="K201" s="207"/>
    </row>
    <row r="202" spans="1:11" ht="18.75">
      <c r="A202" s="257">
        <v>185</v>
      </c>
      <c r="B202" s="206">
        <v>7</v>
      </c>
      <c r="C202" s="275" t="s">
        <v>378</v>
      </c>
      <c r="D202" s="276" t="s">
        <v>379</v>
      </c>
      <c r="E202" s="206" t="s">
        <v>156</v>
      </c>
      <c r="F202" s="307">
        <v>8.428571428571429</v>
      </c>
      <c r="G202" s="206" t="s">
        <v>24</v>
      </c>
      <c r="H202" s="213">
        <f t="shared" si="9"/>
        <v>8.428571428571429</v>
      </c>
      <c r="I202" s="218">
        <v>300000</v>
      </c>
      <c r="J202" s="219">
        <f t="shared" si="7"/>
        <v>1500000</v>
      </c>
      <c r="K202" s="207"/>
    </row>
    <row r="203" spans="1:11" ht="18.75">
      <c r="A203" s="257">
        <v>186</v>
      </c>
      <c r="B203" s="206">
        <v>8</v>
      </c>
      <c r="C203" s="275" t="s">
        <v>551</v>
      </c>
      <c r="D203" s="276" t="s">
        <v>77</v>
      </c>
      <c r="E203" s="206" t="s">
        <v>156</v>
      </c>
      <c r="F203" s="307">
        <v>8.380952380952381</v>
      </c>
      <c r="G203" s="206" t="s">
        <v>24</v>
      </c>
      <c r="H203" s="213">
        <f t="shared" si="9"/>
        <v>8.380952380952381</v>
      </c>
      <c r="I203" s="218">
        <v>300000</v>
      </c>
      <c r="J203" s="219">
        <f t="shared" si="7"/>
        <v>1500000</v>
      </c>
      <c r="K203" s="207"/>
    </row>
    <row r="204" spans="1:11" ht="18.75">
      <c r="A204" s="257">
        <v>187</v>
      </c>
      <c r="B204" s="206">
        <v>9</v>
      </c>
      <c r="C204" s="275" t="s">
        <v>432</v>
      </c>
      <c r="D204" s="276" t="s">
        <v>62</v>
      </c>
      <c r="E204" s="206" t="s">
        <v>156</v>
      </c>
      <c r="F204" s="307">
        <v>8.19047619047619</v>
      </c>
      <c r="G204" s="206" t="s">
        <v>24</v>
      </c>
      <c r="H204" s="213">
        <f t="shared" si="9"/>
        <v>8.19047619047619</v>
      </c>
      <c r="I204" s="218">
        <v>300000</v>
      </c>
      <c r="J204" s="219">
        <f t="shared" si="7"/>
        <v>1500000</v>
      </c>
      <c r="K204" s="207"/>
    </row>
    <row r="205" spans="1:11" ht="18.75">
      <c r="A205" s="257">
        <v>188</v>
      </c>
      <c r="B205" s="206">
        <v>10</v>
      </c>
      <c r="C205" s="275" t="s">
        <v>212</v>
      </c>
      <c r="D205" s="276" t="s">
        <v>552</v>
      </c>
      <c r="E205" s="206" t="s">
        <v>156</v>
      </c>
      <c r="F205" s="307">
        <v>8.142857142857142</v>
      </c>
      <c r="G205" s="206" t="s">
        <v>24</v>
      </c>
      <c r="H205" s="213">
        <f t="shared" si="9"/>
        <v>8.142857142857142</v>
      </c>
      <c r="I205" s="218">
        <v>300000</v>
      </c>
      <c r="J205" s="219">
        <f t="shared" si="7"/>
        <v>1500000</v>
      </c>
      <c r="K205" s="207"/>
    </row>
    <row r="206" spans="1:11" ht="18.75">
      <c r="A206" s="257">
        <v>189</v>
      </c>
      <c r="B206" s="206">
        <v>11</v>
      </c>
      <c r="C206" s="275" t="s">
        <v>455</v>
      </c>
      <c r="D206" s="276" t="s">
        <v>553</v>
      </c>
      <c r="E206" s="206" t="s">
        <v>156</v>
      </c>
      <c r="F206" s="307">
        <v>8.142857142857142</v>
      </c>
      <c r="G206" s="206" t="s">
        <v>24</v>
      </c>
      <c r="H206" s="213">
        <f t="shared" si="9"/>
        <v>8.142857142857142</v>
      </c>
      <c r="I206" s="218">
        <v>300000</v>
      </c>
      <c r="J206" s="219">
        <f t="shared" si="7"/>
        <v>1500000</v>
      </c>
      <c r="K206" s="207"/>
    </row>
    <row r="207" spans="1:11" ht="18.75">
      <c r="A207" s="257">
        <v>190</v>
      </c>
      <c r="B207" s="206">
        <v>12</v>
      </c>
      <c r="C207" s="275" t="s">
        <v>280</v>
      </c>
      <c r="D207" s="276" t="s">
        <v>554</v>
      </c>
      <c r="E207" s="206" t="s">
        <v>156</v>
      </c>
      <c r="F207" s="307">
        <v>8</v>
      </c>
      <c r="G207" s="206" t="s">
        <v>24</v>
      </c>
      <c r="H207" s="213">
        <f t="shared" si="9"/>
        <v>8</v>
      </c>
      <c r="I207" s="218">
        <v>300000</v>
      </c>
      <c r="J207" s="219">
        <f t="shared" si="7"/>
        <v>1500000</v>
      </c>
      <c r="K207" s="207"/>
    </row>
    <row r="208" spans="1:11" ht="18">
      <c r="A208" s="257">
        <v>191</v>
      </c>
      <c r="B208" s="206">
        <v>13</v>
      </c>
      <c r="C208" s="376" t="s">
        <v>555</v>
      </c>
      <c r="D208" s="377" t="s">
        <v>119</v>
      </c>
      <c r="E208" s="206" t="s">
        <v>156</v>
      </c>
      <c r="F208" s="307">
        <v>7.9523809523809526</v>
      </c>
      <c r="G208" s="206" t="s">
        <v>24</v>
      </c>
      <c r="H208" s="213">
        <f t="shared" si="9"/>
        <v>7.9523809523809526</v>
      </c>
      <c r="I208" s="218">
        <v>250000</v>
      </c>
      <c r="J208" s="219">
        <f t="shared" si="7"/>
        <v>1250000</v>
      </c>
      <c r="K208" s="207"/>
    </row>
    <row r="209" spans="1:11" ht="18.75">
      <c r="A209" s="257">
        <v>192</v>
      </c>
      <c r="B209" s="206">
        <v>14</v>
      </c>
      <c r="C209" s="275" t="s">
        <v>492</v>
      </c>
      <c r="D209" s="276" t="s">
        <v>217</v>
      </c>
      <c r="E209" s="206" t="s">
        <v>156</v>
      </c>
      <c r="F209" s="307">
        <v>7.857142857142857</v>
      </c>
      <c r="G209" s="206" t="s">
        <v>24</v>
      </c>
      <c r="H209" s="213">
        <f t="shared" si="9"/>
        <v>7.857142857142857</v>
      </c>
      <c r="I209" s="218">
        <v>250000</v>
      </c>
      <c r="J209" s="219">
        <f t="shared" si="7"/>
        <v>1250000</v>
      </c>
      <c r="K209" s="207"/>
    </row>
    <row r="210" spans="1:11" ht="18.75">
      <c r="A210" s="257">
        <v>193</v>
      </c>
      <c r="B210" s="206">
        <v>15</v>
      </c>
      <c r="C210" s="275" t="s">
        <v>492</v>
      </c>
      <c r="D210" s="276" t="s">
        <v>556</v>
      </c>
      <c r="E210" s="206" t="s">
        <v>156</v>
      </c>
      <c r="F210" s="307">
        <v>7.857142857142857</v>
      </c>
      <c r="G210" s="206" t="s">
        <v>24</v>
      </c>
      <c r="H210" s="213">
        <f t="shared" si="9"/>
        <v>7.857142857142857</v>
      </c>
      <c r="I210" s="218">
        <v>250000</v>
      </c>
      <c r="J210" s="219">
        <f t="shared" si="7"/>
        <v>1250000</v>
      </c>
      <c r="K210" s="207"/>
    </row>
    <row r="211" spans="1:11" ht="18.75">
      <c r="A211" s="257">
        <v>194</v>
      </c>
      <c r="B211" s="206">
        <v>16</v>
      </c>
      <c r="C211" s="275" t="s">
        <v>557</v>
      </c>
      <c r="D211" s="276" t="s">
        <v>213</v>
      </c>
      <c r="E211" s="206" t="s">
        <v>156</v>
      </c>
      <c r="F211" s="307">
        <v>7.571428571428571</v>
      </c>
      <c r="G211" s="206" t="s">
        <v>24</v>
      </c>
      <c r="H211" s="213">
        <f t="shared" si="9"/>
        <v>7.571428571428571</v>
      </c>
      <c r="I211" s="218">
        <v>250000</v>
      </c>
      <c r="J211" s="219">
        <f t="shared" si="7"/>
        <v>1250000</v>
      </c>
      <c r="K211" s="207"/>
    </row>
    <row r="212" spans="1:11" ht="18.75">
      <c r="A212" s="257">
        <v>195</v>
      </c>
      <c r="B212" s="206">
        <v>17</v>
      </c>
      <c r="C212" s="275" t="s">
        <v>278</v>
      </c>
      <c r="D212" s="276" t="s">
        <v>558</v>
      </c>
      <c r="E212" s="206" t="s">
        <v>156</v>
      </c>
      <c r="F212" s="307">
        <v>7.571428571428571</v>
      </c>
      <c r="G212" s="206" t="s">
        <v>24</v>
      </c>
      <c r="H212" s="213">
        <f t="shared" si="9"/>
        <v>7.571428571428571</v>
      </c>
      <c r="I212" s="218">
        <v>250000</v>
      </c>
      <c r="J212" s="219">
        <f t="shared" si="7"/>
        <v>1250000</v>
      </c>
      <c r="K212" s="207"/>
    </row>
    <row r="213" spans="1:11" ht="18.75">
      <c r="A213" s="257">
        <v>196</v>
      </c>
      <c r="B213" s="206">
        <v>18</v>
      </c>
      <c r="C213" s="275" t="s">
        <v>212</v>
      </c>
      <c r="D213" s="276" t="s">
        <v>559</v>
      </c>
      <c r="E213" s="206" t="s">
        <v>156</v>
      </c>
      <c r="F213" s="307">
        <v>7.476190476190476</v>
      </c>
      <c r="G213" s="206" t="s">
        <v>24</v>
      </c>
      <c r="H213" s="213">
        <f t="shared" si="9"/>
        <v>7.476190476190476</v>
      </c>
      <c r="I213" s="218">
        <v>250000</v>
      </c>
      <c r="J213" s="219">
        <f t="shared" si="7"/>
        <v>1250000</v>
      </c>
      <c r="K213" s="207"/>
    </row>
    <row r="214" spans="1:11" ht="18.75">
      <c r="A214" s="257">
        <v>197</v>
      </c>
      <c r="B214" s="206">
        <v>19</v>
      </c>
      <c r="C214" s="275" t="s">
        <v>212</v>
      </c>
      <c r="D214" s="276" t="s">
        <v>132</v>
      </c>
      <c r="E214" s="206" t="s">
        <v>156</v>
      </c>
      <c r="F214" s="307">
        <v>7.476190476190476</v>
      </c>
      <c r="G214" s="206" t="s">
        <v>24</v>
      </c>
      <c r="H214" s="213">
        <f t="shared" si="9"/>
        <v>7.476190476190476</v>
      </c>
      <c r="I214" s="218">
        <v>250000</v>
      </c>
      <c r="J214" s="219">
        <f t="shared" si="7"/>
        <v>1250000</v>
      </c>
      <c r="K214" s="207"/>
    </row>
    <row r="215" spans="1:11" ht="18.75">
      <c r="A215" s="257">
        <v>198</v>
      </c>
      <c r="B215" s="206">
        <v>20</v>
      </c>
      <c r="C215" s="275" t="s">
        <v>214</v>
      </c>
      <c r="D215" s="276" t="s">
        <v>556</v>
      </c>
      <c r="E215" s="206" t="s">
        <v>156</v>
      </c>
      <c r="F215" s="307">
        <v>7.428571428571429</v>
      </c>
      <c r="G215" s="206" t="s">
        <v>24</v>
      </c>
      <c r="H215" s="213">
        <f t="shared" si="9"/>
        <v>7.428571428571429</v>
      </c>
      <c r="I215" s="218">
        <v>250000</v>
      </c>
      <c r="J215" s="219">
        <f t="shared" si="7"/>
        <v>1250000</v>
      </c>
      <c r="K215" s="207"/>
    </row>
    <row r="216" spans="1:11" ht="18.75">
      <c r="A216" s="257">
        <v>199</v>
      </c>
      <c r="B216" s="206">
        <v>21</v>
      </c>
      <c r="C216" s="275" t="s">
        <v>212</v>
      </c>
      <c r="D216" s="276" t="s">
        <v>560</v>
      </c>
      <c r="E216" s="206" t="s">
        <v>156</v>
      </c>
      <c r="F216" s="307">
        <v>7.380952380952381</v>
      </c>
      <c r="G216" s="206" t="s">
        <v>24</v>
      </c>
      <c r="H216" s="213">
        <f t="shared" si="9"/>
        <v>7.380952380952381</v>
      </c>
      <c r="I216" s="218">
        <v>250000</v>
      </c>
      <c r="J216" s="219">
        <f t="shared" si="7"/>
        <v>1250000</v>
      </c>
      <c r="K216" s="207"/>
    </row>
    <row r="217" spans="1:11" ht="18.75">
      <c r="A217" s="257">
        <v>200</v>
      </c>
      <c r="B217" s="206">
        <v>22</v>
      </c>
      <c r="C217" s="275" t="s">
        <v>280</v>
      </c>
      <c r="D217" s="276" t="s">
        <v>268</v>
      </c>
      <c r="E217" s="206" t="s">
        <v>156</v>
      </c>
      <c r="F217" s="307">
        <v>7.285714285714286</v>
      </c>
      <c r="G217" s="206" t="s">
        <v>24</v>
      </c>
      <c r="H217" s="213">
        <f aca="true" t="shared" si="11" ref="H217:H248">F217</f>
        <v>7.285714285714286</v>
      </c>
      <c r="I217" s="218">
        <v>250000</v>
      </c>
      <c r="J217" s="219">
        <f t="shared" si="7"/>
        <v>1250000</v>
      </c>
      <c r="K217" s="207"/>
    </row>
    <row r="218" spans="1:11" ht="18.75">
      <c r="A218" s="257">
        <v>201</v>
      </c>
      <c r="B218" s="206">
        <v>23</v>
      </c>
      <c r="C218" s="275" t="s">
        <v>561</v>
      </c>
      <c r="D218" s="276" t="s">
        <v>389</v>
      </c>
      <c r="E218" s="206" t="s">
        <v>156</v>
      </c>
      <c r="F218" s="307">
        <v>7.238095238095238</v>
      </c>
      <c r="G218" s="206" t="s">
        <v>24</v>
      </c>
      <c r="H218" s="213">
        <f t="shared" si="11"/>
        <v>7.238095238095238</v>
      </c>
      <c r="I218" s="218">
        <v>250000</v>
      </c>
      <c r="J218" s="219">
        <f t="shared" si="7"/>
        <v>1250000</v>
      </c>
      <c r="K218" s="207"/>
    </row>
    <row r="219" spans="1:11" ht="18.75">
      <c r="A219" s="257">
        <v>202</v>
      </c>
      <c r="B219" s="206">
        <v>24</v>
      </c>
      <c r="C219" s="275" t="s">
        <v>562</v>
      </c>
      <c r="D219" s="276" t="s">
        <v>192</v>
      </c>
      <c r="E219" s="206" t="s">
        <v>156</v>
      </c>
      <c r="F219" s="307">
        <v>7.238095238095238</v>
      </c>
      <c r="G219" s="206" t="s">
        <v>24</v>
      </c>
      <c r="H219" s="213">
        <f t="shared" si="11"/>
        <v>7.238095238095238</v>
      </c>
      <c r="I219" s="218">
        <v>250000</v>
      </c>
      <c r="J219" s="219">
        <f t="shared" si="7"/>
        <v>1250000</v>
      </c>
      <c r="K219" s="207"/>
    </row>
    <row r="220" spans="1:11" ht="18.75">
      <c r="A220" s="257">
        <v>203</v>
      </c>
      <c r="B220" s="206">
        <v>25</v>
      </c>
      <c r="C220" s="275" t="s">
        <v>493</v>
      </c>
      <c r="D220" s="276" t="s">
        <v>563</v>
      </c>
      <c r="E220" s="206" t="s">
        <v>156</v>
      </c>
      <c r="F220" s="307">
        <v>7.190476190476191</v>
      </c>
      <c r="G220" s="206" t="s">
        <v>24</v>
      </c>
      <c r="H220" s="213">
        <f t="shared" si="11"/>
        <v>7.190476190476191</v>
      </c>
      <c r="I220" s="218">
        <v>250000</v>
      </c>
      <c r="J220" s="219">
        <f t="shared" si="7"/>
        <v>1250000</v>
      </c>
      <c r="K220" s="207"/>
    </row>
    <row r="221" spans="1:11" ht="18.75">
      <c r="A221" s="257">
        <v>204</v>
      </c>
      <c r="B221" s="206">
        <v>26</v>
      </c>
      <c r="C221" s="275" t="s">
        <v>564</v>
      </c>
      <c r="D221" s="276" t="s">
        <v>565</v>
      </c>
      <c r="E221" s="206" t="s">
        <v>156</v>
      </c>
      <c r="F221" s="307">
        <v>7.190476190476191</v>
      </c>
      <c r="G221" s="206" t="s">
        <v>24</v>
      </c>
      <c r="H221" s="213">
        <f t="shared" si="11"/>
        <v>7.190476190476191</v>
      </c>
      <c r="I221" s="218">
        <v>250000</v>
      </c>
      <c r="J221" s="219">
        <f t="shared" si="7"/>
        <v>1250000</v>
      </c>
      <c r="K221" s="207"/>
    </row>
    <row r="222" spans="1:11" ht="18.75">
      <c r="A222" s="257">
        <v>205</v>
      </c>
      <c r="B222" s="206">
        <v>1</v>
      </c>
      <c r="C222" s="362" t="s">
        <v>566</v>
      </c>
      <c r="D222" s="346" t="s">
        <v>382</v>
      </c>
      <c r="E222" s="206" t="s">
        <v>433</v>
      </c>
      <c r="F222" s="307">
        <v>8.761904761904763</v>
      </c>
      <c r="G222" s="206" t="s">
        <v>24</v>
      </c>
      <c r="H222" s="213">
        <f t="shared" si="11"/>
        <v>8.761904761904763</v>
      </c>
      <c r="I222" s="218">
        <v>300000</v>
      </c>
      <c r="J222" s="219">
        <f t="shared" si="7"/>
        <v>1500000</v>
      </c>
      <c r="K222" s="207"/>
    </row>
    <row r="223" spans="1:11" ht="18.75">
      <c r="A223" s="257">
        <v>206</v>
      </c>
      <c r="B223" s="206">
        <v>2</v>
      </c>
      <c r="C223" s="362" t="s">
        <v>291</v>
      </c>
      <c r="D223" s="346" t="s">
        <v>567</v>
      </c>
      <c r="E223" s="206" t="s">
        <v>433</v>
      </c>
      <c r="F223" s="307">
        <v>8.619047619047619</v>
      </c>
      <c r="G223" s="206" t="s">
        <v>24</v>
      </c>
      <c r="H223" s="213">
        <f t="shared" si="11"/>
        <v>8.619047619047619</v>
      </c>
      <c r="I223" s="218">
        <v>300000</v>
      </c>
      <c r="J223" s="219">
        <f t="shared" si="7"/>
        <v>1500000</v>
      </c>
      <c r="K223" s="207"/>
    </row>
    <row r="224" spans="1:11" ht="18.75">
      <c r="A224" s="257">
        <v>207</v>
      </c>
      <c r="B224" s="206">
        <v>3</v>
      </c>
      <c r="C224" s="362" t="s">
        <v>568</v>
      </c>
      <c r="D224" s="346" t="s">
        <v>569</v>
      </c>
      <c r="E224" s="206" t="s">
        <v>433</v>
      </c>
      <c r="F224" s="307">
        <v>8.428571428571429</v>
      </c>
      <c r="G224" s="206" t="s">
        <v>24</v>
      </c>
      <c r="H224" s="213">
        <f t="shared" si="11"/>
        <v>8.428571428571429</v>
      </c>
      <c r="I224" s="218">
        <v>300000</v>
      </c>
      <c r="J224" s="219">
        <f t="shared" si="7"/>
        <v>1500000</v>
      </c>
      <c r="K224" s="207"/>
    </row>
    <row r="225" spans="1:11" ht="18.75">
      <c r="A225" s="257">
        <v>208</v>
      </c>
      <c r="B225" s="206">
        <v>4</v>
      </c>
      <c r="C225" s="362" t="s">
        <v>278</v>
      </c>
      <c r="D225" s="346" t="s">
        <v>570</v>
      </c>
      <c r="E225" s="206" t="s">
        <v>433</v>
      </c>
      <c r="F225" s="307">
        <v>8.428571428571429</v>
      </c>
      <c r="G225" s="206" t="s">
        <v>24</v>
      </c>
      <c r="H225" s="213">
        <f t="shared" si="11"/>
        <v>8.428571428571429</v>
      </c>
      <c r="I225" s="218">
        <v>300000</v>
      </c>
      <c r="J225" s="219">
        <f t="shared" si="7"/>
        <v>1500000</v>
      </c>
      <c r="K225" s="207"/>
    </row>
    <row r="226" spans="1:11" ht="18.75">
      <c r="A226" s="257">
        <v>209</v>
      </c>
      <c r="B226" s="206">
        <v>5</v>
      </c>
      <c r="C226" s="362" t="s">
        <v>214</v>
      </c>
      <c r="D226" s="346" t="s">
        <v>379</v>
      </c>
      <c r="E226" s="206" t="s">
        <v>433</v>
      </c>
      <c r="F226" s="307">
        <v>8.428571428571429</v>
      </c>
      <c r="G226" s="206" t="s">
        <v>24</v>
      </c>
      <c r="H226" s="213">
        <f t="shared" si="11"/>
        <v>8.428571428571429</v>
      </c>
      <c r="I226" s="218">
        <v>300000</v>
      </c>
      <c r="J226" s="219">
        <f t="shared" si="7"/>
        <v>1500000</v>
      </c>
      <c r="K226" s="207"/>
    </row>
    <row r="227" spans="1:11" ht="18.75">
      <c r="A227" s="257">
        <v>210</v>
      </c>
      <c r="B227" s="206">
        <v>6</v>
      </c>
      <c r="C227" s="362" t="s">
        <v>464</v>
      </c>
      <c r="D227" s="346" t="s">
        <v>303</v>
      </c>
      <c r="E227" s="206" t="s">
        <v>433</v>
      </c>
      <c r="F227" s="307">
        <v>8.333333333333334</v>
      </c>
      <c r="G227" s="206" t="s">
        <v>24</v>
      </c>
      <c r="H227" s="213">
        <f t="shared" si="11"/>
        <v>8.333333333333334</v>
      </c>
      <c r="I227" s="218">
        <v>300000</v>
      </c>
      <c r="J227" s="219">
        <f t="shared" si="7"/>
        <v>1500000</v>
      </c>
      <c r="K227" s="207"/>
    </row>
    <row r="228" spans="1:11" ht="18.75">
      <c r="A228" s="257">
        <v>211</v>
      </c>
      <c r="B228" s="206">
        <v>7</v>
      </c>
      <c r="C228" s="362" t="s">
        <v>212</v>
      </c>
      <c r="D228" s="346" t="s">
        <v>513</v>
      </c>
      <c r="E228" s="206" t="s">
        <v>433</v>
      </c>
      <c r="F228" s="307">
        <v>8.285714285714286</v>
      </c>
      <c r="G228" s="206" t="s">
        <v>24</v>
      </c>
      <c r="H228" s="213">
        <f t="shared" si="11"/>
        <v>8.285714285714286</v>
      </c>
      <c r="I228" s="218">
        <v>300000</v>
      </c>
      <c r="J228" s="219">
        <f t="shared" si="7"/>
        <v>1500000</v>
      </c>
      <c r="K228" s="207"/>
    </row>
    <row r="229" spans="1:11" ht="18.75">
      <c r="A229" s="257">
        <v>212</v>
      </c>
      <c r="B229" s="206">
        <v>8</v>
      </c>
      <c r="C229" s="362" t="s">
        <v>571</v>
      </c>
      <c r="D229" s="346" t="s">
        <v>389</v>
      </c>
      <c r="E229" s="206" t="s">
        <v>433</v>
      </c>
      <c r="F229" s="307">
        <v>8.19047619047619</v>
      </c>
      <c r="G229" s="206" t="s">
        <v>24</v>
      </c>
      <c r="H229" s="213">
        <f t="shared" si="11"/>
        <v>8.19047619047619</v>
      </c>
      <c r="I229" s="218">
        <v>300000</v>
      </c>
      <c r="J229" s="219">
        <f t="shared" si="7"/>
        <v>1500000</v>
      </c>
      <c r="K229" s="207"/>
    </row>
    <row r="230" spans="1:11" ht="18.75">
      <c r="A230" s="257">
        <v>213</v>
      </c>
      <c r="B230" s="206">
        <v>9</v>
      </c>
      <c r="C230" s="362" t="s">
        <v>212</v>
      </c>
      <c r="D230" s="346" t="s">
        <v>306</v>
      </c>
      <c r="E230" s="206" t="s">
        <v>433</v>
      </c>
      <c r="F230" s="307">
        <v>8.047619047619047</v>
      </c>
      <c r="G230" s="206" t="s">
        <v>24</v>
      </c>
      <c r="H230" s="213">
        <f t="shared" si="11"/>
        <v>8.047619047619047</v>
      </c>
      <c r="I230" s="218">
        <v>300000</v>
      </c>
      <c r="J230" s="219">
        <f t="shared" si="7"/>
        <v>1500000</v>
      </c>
      <c r="K230" s="207"/>
    </row>
    <row r="231" spans="1:11" ht="18.75">
      <c r="A231" s="257">
        <v>214</v>
      </c>
      <c r="B231" s="206">
        <v>10</v>
      </c>
      <c r="C231" s="362" t="s">
        <v>381</v>
      </c>
      <c r="D231" s="346" t="s">
        <v>382</v>
      </c>
      <c r="E231" s="206" t="s">
        <v>433</v>
      </c>
      <c r="F231" s="307">
        <v>7.619047619047619</v>
      </c>
      <c r="G231" s="206" t="s">
        <v>24</v>
      </c>
      <c r="H231" s="213">
        <f t="shared" si="11"/>
        <v>7.619047619047619</v>
      </c>
      <c r="I231" s="218">
        <v>250000</v>
      </c>
      <c r="J231" s="219">
        <f aca="true" t="shared" si="12" ref="J231:J328">I231*5</f>
        <v>1250000</v>
      </c>
      <c r="K231" s="207"/>
    </row>
    <row r="232" spans="1:11" ht="18.75">
      <c r="A232" s="257">
        <v>215</v>
      </c>
      <c r="B232" s="206">
        <v>11</v>
      </c>
      <c r="C232" s="362" t="s">
        <v>572</v>
      </c>
      <c r="D232" s="346" t="s">
        <v>68</v>
      </c>
      <c r="E232" s="206" t="s">
        <v>433</v>
      </c>
      <c r="F232" s="307">
        <v>7.523809523809524</v>
      </c>
      <c r="G232" s="206" t="s">
        <v>24</v>
      </c>
      <c r="H232" s="213">
        <f t="shared" si="11"/>
        <v>7.523809523809524</v>
      </c>
      <c r="I232" s="218">
        <v>250000</v>
      </c>
      <c r="J232" s="219">
        <f t="shared" si="12"/>
        <v>1250000</v>
      </c>
      <c r="K232" s="207"/>
    </row>
    <row r="233" spans="1:11" ht="18.75">
      <c r="A233" s="257">
        <v>216</v>
      </c>
      <c r="B233" s="206">
        <v>12</v>
      </c>
      <c r="C233" s="362" t="s">
        <v>573</v>
      </c>
      <c r="D233" s="346" t="s">
        <v>301</v>
      </c>
      <c r="E233" s="206" t="s">
        <v>433</v>
      </c>
      <c r="F233" s="307">
        <v>7.476190476190476</v>
      </c>
      <c r="G233" s="206" t="s">
        <v>24</v>
      </c>
      <c r="H233" s="213">
        <f t="shared" si="11"/>
        <v>7.476190476190476</v>
      </c>
      <c r="I233" s="218">
        <v>250000</v>
      </c>
      <c r="J233" s="219">
        <f t="shared" si="12"/>
        <v>1250000</v>
      </c>
      <c r="K233" s="207"/>
    </row>
    <row r="234" spans="1:11" ht="18.75">
      <c r="A234" s="257">
        <v>217</v>
      </c>
      <c r="B234" s="206">
        <v>13</v>
      </c>
      <c r="C234" s="362" t="s">
        <v>412</v>
      </c>
      <c r="D234" s="346" t="s">
        <v>211</v>
      </c>
      <c r="E234" s="206" t="s">
        <v>433</v>
      </c>
      <c r="F234" s="307">
        <v>7.380952380952381</v>
      </c>
      <c r="G234" s="206" t="s">
        <v>24</v>
      </c>
      <c r="H234" s="213">
        <f t="shared" si="11"/>
        <v>7.380952380952381</v>
      </c>
      <c r="I234" s="218">
        <v>250000</v>
      </c>
      <c r="J234" s="219">
        <f t="shared" si="12"/>
        <v>1250000</v>
      </c>
      <c r="K234" s="207"/>
    </row>
    <row r="235" spans="1:11" ht="18.75">
      <c r="A235" s="257">
        <v>218</v>
      </c>
      <c r="B235" s="206">
        <v>14</v>
      </c>
      <c r="C235" s="362" t="s">
        <v>574</v>
      </c>
      <c r="D235" s="346" t="s">
        <v>575</v>
      </c>
      <c r="E235" s="206" t="s">
        <v>433</v>
      </c>
      <c r="F235" s="307">
        <v>7.380952380952381</v>
      </c>
      <c r="G235" s="206" t="s">
        <v>24</v>
      </c>
      <c r="H235" s="213">
        <f t="shared" si="11"/>
        <v>7.380952380952381</v>
      </c>
      <c r="I235" s="218">
        <v>250000</v>
      </c>
      <c r="J235" s="219">
        <f t="shared" si="12"/>
        <v>1250000</v>
      </c>
      <c r="K235" s="207"/>
    </row>
    <row r="236" spans="1:11" ht="18.75">
      <c r="A236" s="257">
        <v>219</v>
      </c>
      <c r="B236" s="206">
        <v>15</v>
      </c>
      <c r="C236" s="362" t="s">
        <v>576</v>
      </c>
      <c r="D236" s="346" t="s">
        <v>211</v>
      </c>
      <c r="E236" s="206" t="s">
        <v>433</v>
      </c>
      <c r="F236" s="307">
        <v>7.285714285714286</v>
      </c>
      <c r="G236" s="206" t="s">
        <v>24</v>
      </c>
      <c r="H236" s="213">
        <f t="shared" si="11"/>
        <v>7.285714285714286</v>
      </c>
      <c r="I236" s="218">
        <v>250000</v>
      </c>
      <c r="J236" s="219">
        <f t="shared" si="12"/>
        <v>1250000</v>
      </c>
      <c r="K236" s="207"/>
    </row>
    <row r="237" spans="1:11" ht="18.75">
      <c r="A237" s="257">
        <v>220</v>
      </c>
      <c r="B237" s="206">
        <v>16</v>
      </c>
      <c r="C237" s="362" t="s">
        <v>577</v>
      </c>
      <c r="D237" s="346" t="s">
        <v>211</v>
      </c>
      <c r="E237" s="206" t="s">
        <v>433</v>
      </c>
      <c r="F237" s="307">
        <v>7.238095238095238</v>
      </c>
      <c r="G237" s="206" t="s">
        <v>24</v>
      </c>
      <c r="H237" s="213">
        <f t="shared" si="11"/>
        <v>7.238095238095238</v>
      </c>
      <c r="I237" s="218">
        <v>250000</v>
      </c>
      <c r="J237" s="219">
        <f t="shared" si="12"/>
        <v>1250000</v>
      </c>
      <c r="K237" s="207"/>
    </row>
    <row r="238" spans="1:11" ht="18.75">
      <c r="A238" s="257">
        <v>221</v>
      </c>
      <c r="B238" s="206">
        <v>17</v>
      </c>
      <c r="C238" s="362" t="s">
        <v>212</v>
      </c>
      <c r="D238" s="346" t="s">
        <v>651</v>
      </c>
      <c r="E238" s="206" t="s">
        <v>433</v>
      </c>
      <c r="F238" s="307">
        <v>8.1</v>
      </c>
      <c r="G238" s="206" t="s">
        <v>24</v>
      </c>
      <c r="H238" s="213">
        <f t="shared" si="11"/>
        <v>8.1</v>
      </c>
      <c r="I238" s="218">
        <v>300000</v>
      </c>
      <c r="J238" s="219">
        <f t="shared" si="12"/>
        <v>1500000</v>
      </c>
      <c r="K238" s="207"/>
    </row>
    <row r="239" spans="1:11" ht="18.75">
      <c r="A239" s="257">
        <v>222</v>
      </c>
      <c r="B239" s="206">
        <v>18</v>
      </c>
      <c r="C239" s="362" t="s">
        <v>265</v>
      </c>
      <c r="D239" s="346" t="s">
        <v>300</v>
      </c>
      <c r="E239" s="206" t="s">
        <v>433</v>
      </c>
      <c r="F239" s="307">
        <v>7.190476190476191</v>
      </c>
      <c r="G239" s="206" t="s">
        <v>24</v>
      </c>
      <c r="H239" s="213">
        <f t="shared" si="11"/>
        <v>7.190476190476191</v>
      </c>
      <c r="I239" s="218">
        <v>250000</v>
      </c>
      <c r="J239" s="219">
        <f t="shared" si="12"/>
        <v>1250000</v>
      </c>
      <c r="K239" s="207"/>
    </row>
    <row r="240" spans="1:11" ht="18.75">
      <c r="A240" s="257">
        <v>223</v>
      </c>
      <c r="B240" s="206">
        <v>19</v>
      </c>
      <c r="C240" s="362" t="s">
        <v>578</v>
      </c>
      <c r="D240" s="346" t="s">
        <v>579</v>
      </c>
      <c r="E240" s="206" t="s">
        <v>433</v>
      </c>
      <c r="F240" s="307">
        <v>7.190476190476191</v>
      </c>
      <c r="G240" s="206" t="s">
        <v>24</v>
      </c>
      <c r="H240" s="213">
        <f t="shared" si="11"/>
        <v>7.190476190476191</v>
      </c>
      <c r="I240" s="218">
        <v>250000</v>
      </c>
      <c r="J240" s="219">
        <f t="shared" si="12"/>
        <v>1250000</v>
      </c>
      <c r="K240" s="207"/>
    </row>
    <row r="241" spans="1:11" ht="18.75">
      <c r="A241" s="257">
        <v>224</v>
      </c>
      <c r="B241" s="206">
        <v>1</v>
      </c>
      <c r="C241" s="362" t="s">
        <v>214</v>
      </c>
      <c r="D241" s="346" t="s">
        <v>215</v>
      </c>
      <c r="E241" s="206" t="s">
        <v>157</v>
      </c>
      <c r="F241" s="307">
        <v>9</v>
      </c>
      <c r="G241" s="206" t="s">
        <v>24</v>
      </c>
      <c r="H241" s="213">
        <f t="shared" si="11"/>
        <v>9</v>
      </c>
      <c r="I241" s="218">
        <v>350000</v>
      </c>
      <c r="J241" s="219">
        <f t="shared" si="12"/>
        <v>1750000</v>
      </c>
      <c r="K241" s="207"/>
    </row>
    <row r="242" spans="1:11" ht="18.75">
      <c r="A242" s="257">
        <v>225</v>
      </c>
      <c r="B242" s="206">
        <v>2</v>
      </c>
      <c r="C242" s="362" t="s">
        <v>580</v>
      </c>
      <c r="D242" s="346" t="s">
        <v>303</v>
      </c>
      <c r="E242" s="206" t="s">
        <v>157</v>
      </c>
      <c r="F242" s="307">
        <v>8.571428571428571</v>
      </c>
      <c r="G242" s="206" t="s">
        <v>24</v>
      </c>
      <c r="H242" s="213">
        <f t="shared" si="11"/>
        <v>8.571428571428571</v>
      </c>
      <c r="I242" s="218">
        <v>300000</v>
      </c>
      <c r="J242" s="219">
        <f t="shared" si="12"/>
        <v>1500000</v>
      </c>
      <c r="K242" s="207"/>
    </row>
    <row r="243" spans="1:11" ht="18.75">
      <c r="A243" s="257">
        <v>226</v>
      </c>
      <c r="B243" s="206">
        <v>3</v>
      </c>
      <c r="C243" s="362" t="s">
        <v>376</v>
      </c>
      <c r="D243" s="346" t="s">
        <v>386</v>
      </c>
      <c r="E243" s="206" t="s">
        <v>157</v>
      </c>
      <c r="F243" s="307">
        <v>8.428571428571429</v>
      </c>
      <c r="G243" s="206" t="s">
        <v>24</v>
      </c>
      <c r="H243" s="213">
        <f t="shared" si="11"/>
        <v>8.428571428571429</v>
      </c>
      <c r="I243" s="218">
        <v>300000</v>
      </c>
      <c r="J243" s="219">
        <f t="shared" si="12"/>
        <v>1500000</v>
      </c>
      <c r="K243" s="207"/>
    </row>
    <row r="244" spans="1:11" ht="18.75">
      <c r="A244" s="257">
        <v>227</v>
      </c>
      <c r="B244" s="206">
        <v>4</v>
      </c>
      <c r="C244" s="362" t="s">
        <v>384</v>
      </c>
      <c r="D244" s="346" t="s">
        <v>385</v>
      </c>
      <c r="E244" s="206" t="s">
        <v>157</v>
      </c>
      <c r="F244" s="307">
        <v>8.238095238095237</v>
      </c>
      <c r="G244" s="206" t="s">
        <v>24</v>
      </c>
      <c r="H244" s="213">
        <f t="shared" si="11"/>
        <v>8.238095238095237</v>
      </c>
      <c r="I244" s="218">
        <v>300000</v>
      </c>
      <c r="J244" s="219">
        <f t="shared" si="12"/>
        <v>1500000</v>
      </c>
      <c r="K244" s="207"/>
    </row>
    <row r="245" spans="1:11" ht="18.75">
      <c r="A245" s="257">
        <v>228</v>
      </c>
      <c r="B245" s="206">
        <v>5</v>
      </c>
      <c r="C245" s="362" t="s">
        <v>581</v>
      </c>
      <c r="D245" s="346" t="s">
        <v>506</v>
      </c>
      <c r="E245" s="206" t="s">
        <v>157</v>
      </c>
      <c r="F245" s="307">
        <v>8.19047619047619</v>
      </c>
      <c r="G245" s="206" t="s">
        <v>24</v>
      </c>
      <c r="H245" s="213">
        <f t="shared" si="11"/>
        <v>8.19047619047619</v>
      </c>
      <c r="I245" s="218">
        <v>300000</v>
      </c>
      <c r="J245" s="219">
        <f t="shared" si="12"/>
        <v>1500000</v>
      </c>
      <c r="K245" s="207"/>
    </row>
    <row r="246" spans="1:11" ht="18.75">
      <c r="A246" s="257">
        <v>229</v>
      </c>
      <c r="B246" s="206">
        <v>6</v>
      </c>
      <c r="C246" s="362" t="s">
        <v>212</v>
      </c>
      <c r="D246" s="346" t="s">
        <v>215</v>
      </c>
      <c r="E246" s="206" t="s">
        <v>157</v>
      </c>
      <c r="F246" s="307">
        <v>8.047619047619047</v>
      </c>
      <c r="G246" s="206" t="s">
        <v>24</v>
      </c>
      <c r="H246" s="213">
        <f t="shared" si="11"/>
        <v>8.047619047619047</v>
      </c>
      <c r="I246" s="218">
        <v>300000</v>
      </c>
      <c r="J246" s="219">
        <f t="shared" si="12"/>
        <v>1500000</v>
      </c>
      <c r="K246" s="207"/>
    </row>
    <row r="247" spans="1:11" ht="18.75">
      <c r="A247" s="257">
        <v>230</v>
      </c>
      <c r="B247" s="206">
        <v>7</v>
      </c>
      <c r="C247" s="362" t="s">
        <v>412</v>
      </c>
      <c r="D247" s="346" t="s">
        <v>301</v>
      </c>
      <c r="E247" s="206" t="s">
        <v>157</v>
      </c>
      <c r="F247" s="307">
        <v>7.904761904761905</v>
      </c>
      <c r="G247" s="206" t="s">
        <v>24</v>
      </c>
      <c r="H247" s="213">
        <f t="shared" si="11"/>
        <v>7.904761904761905</v>
      </c>
      <c r="I247" s="218">
        <v>250000</v>
      </c>
      <c r="J247" s="219">
        <f t="shared" si="12"/>
        <v>1250000</v>
      </c>
      <c r="K247" s="207"/>
    </row>
    <row r="248" spans="1:11" ht="18.75">
      <c r="A248" s="257">
        <v>231</v>
      </c>
      <c r="B248" s="206">
        <v>8</v>
      </c>
      <c r="C248" s="362" t="s">
        <v>582</v>
      </c>
      <c r="D248" s="346" t="s">
        <v>486</v>
      </c>
      <c r="E248" s="206" t="s">
        <v>157</v>
      </c>
      <c r="F248" s="307">
        <v>7.904761904761905</v>
      </c>
      <c r="G248" s="206" t="s">
        <v>24</v>
      </c>
      <c r="H248" s="213">
        <f t="shared" si="11"/>
        <v>7.904761904761905</v>
      </c>
      <c r="I248" s="218">
        <v>250000</v>
      </c>
      <c r="J248" s="219">
        <f t="shared" si="12"/>
        <v>1250000</v>
      </c>
      <c r="K248" s="207"/>
    </row>
    <row r="249" spans="1:11" ht="18.75">
      <c r="A249" s="257">
        <v>232</v>
      </c>
      <c r="B249" s="206">
        <v>9</v>
      </c>
      <c r="C249" s="362" t="s">
        <v>212</v>
      </c>
      <c r="D249" s="346" t="s">
        <v>434</v>
      </c>
      <c r="E249" s="206" t="s">
        <v>157</v>
      </c>
      <c r="F249" s="307">
        <v>7.904761904761905</v>
      </c>
      <c r="G249" s="206" t="s">
        <v>24</v>
      </c>
      <c r="H249" s="213">
        <f aca="true" t="shared" si="13" ref="H249:H274">F249</f>
        <v>7.904761904761905</v>
      </c>
      <c r="I249" s="218">
        <v>250000</v>
      </c>
      <c r="J249" s="219">
        <f t="shared" si="12"/>
        <v>1250000</v>
      </c>
      <c r="K249" s="207"/>
    </row>
    <row r="250" spans="1:11" ht="18.75">
      <c r="A250" s="257">
        <v>233</v>
      </c>
      <c r="B250" s="206">
        <v>10</v>
      </c>
      <c r="C250" s="362" t="s">
        <v>583</v>
      </c>
      <c r="D250" s="346" t="s">
        <v>485</v>
      </c>
      <c r="E250" s="206" t="s">
        <v>157</v>
      </c>
      <c r="F250" s="307">
        <v>7.761904761904762</v>
      </c>
      <c r="G250" s="206" t="s">
        <v>24</v>
      </c>
      <c r="H250" s="213">
        <f t="shared" si="13"/>
        <v>7.761904761904762</v>
      </c>
      <c r="I250" s="218">
        <v>250000</v>
      </c>
      <c r="J250" s="219">
        <f t="shared" si="12"/>
        <v>1250000</v>
      </c>
      <c r="K250" s="207"/>
    </row>
    <row r="251" spans="1:11" ht="18.75">
      <c r="A251" s="257">
        <v>234</v>
      </c>
      <c r="B251" s="206">
        <v>11</v>
      </c>
      <c r="C251" s="362" t="s">
        <v>212</v>
      </c>
      <c r="D251" s="346" t="s">
        <v>486</v>
      </c>
      <c r="E251" s="206" t="s">
        <v>157</v>
      </c>
      <c r="F251" s="307">
        <v>7.666666666666667</v>
      </c>
      <c r="G251" s="206" t="s">
        <v>24</v>
      </c>
      <c r="H251" s="213">
        <f t="shared" si="13"/>
        <v>7.666666666666667</v>
      </c>
      <c r="I251" s="218">
        <v>250000</v>
      </c>
      <c r="J251" s="219">
        <f t="shared" si="12"/>
        <v>1250000</v>
      </c>
      <c r="K251" s="207"/>
    </row>
    <row r="252" spans="1:11" ht="18.75">
      <c r="A252" s="257">
        <v>235</v>
      </c>
      <c r="B252" s="206">
        <v>12</v>
      </c>
      <c r="C252" s="362" t="s">
        <v>289</v>
      </c>
      <c r="D252" s="346" t="s">
        <v>226</v>
      </c>
      <c r="E252" s="206" t="s">
        <v>157</v>
      </c>
      <c r="F252" s="307">
        <v>7.571428571428571</v>
      </c>
      <c r="G252" s="206" t="s">
        <v>24</v>
      </c>
      <c r="H252" s="213">
        <f t="shared" si="13"/>
        <v>7.571428571428571</v>
      </c>
      <c r="I252" s="218">
        <v>250000</v>
      </c>
      <c r="J252" s="219">
        <f t="shared" si="12"/>
        <v>1250000</v>
      </c>
      <c r="K252" s="207"/>
    </row>
    <row r="253" spans="1:11" ht="18.75">
      <c r="A253" s="257">
        <v>236</v>
      </c>
      <c r="B253" s="206">
        <v>13</v>
      </c>
      <c r="C253" s="362" t="s">
        <v>463</v>
      </c>
      <c r="D253" s="346" t="s">
        <v>249</v>
      </c>
      <c r="E253" s="206" t="s">
        <v>157</v>
      </c>
      <c r="F253" s="307">
        <v>7.523809523809524</v>
      </c>
      <c r="G253" s="206" t="s">
        <v>24</v>
      </c>
      <c r="H253" s="213">
        <f t="shared" si="13"/>
        <v>7.523809523809524</v>
      </c>
      <c r="I253" s="218">
        <v>250000</v>
      </c>
      <c r="J253" s="219">
        <f t="shared" si="12"/>
        <v>1250000</v>
      </c>
      <c r="K253" s="207"/>
    </row>
    <row r="254" spans="1:11" ht="18.75">
      <c r="A254" s="257">
        <v>237</v>
      </c>
      <c r="B254" s="206">
        <v>14</v>
      </c>
      <c r="C254" s="362" t="s">
        <v>212</v>
      </c>
      <c r="D254" s="346" t="s">
        <v>584</v>
      </c>
      <c r="E254" s="206" t="s">
        <v>157</v>
      </c>
      <c r="F254" s="307">
        <v>7.523809523809524</v>
      </c>
      <c r="G254" s="206" t="s">
        <v>24</v>
      </c>
      <c r="H254" s="213">
        <f t="shared" si="13"/>
        <v>7.523809523809524</v>
      </c>
      <c r="I254" s="218">
        <v>250000</v>
      </c>
      <c r="J254" s="219">
        <f t="shared" si="12"/>
        <v>1250000</v>
      </c>
      <c r="K254" s="207"/>
    </row>
    <row r="255" spans="1:11" ht="18.75">
      <c r="A255" s="257">
        <v>238</v>
      </c>
      <c r="B255" s="206">
        <v>15</v>
      </c>
      <c r="C255" s="362" t="s">
        <v>585</v>
      </c>
      <c r="D255" s="346" t="s">
        <v>41</v>
      </c>
      <c r="E255" s="206" t="s">
        <v>157</v>
      </c>
      <c r="F255" s="307">
        <v>7.523809523809524</v>
      </c>
      <c r="G255" s="206" t="s">
        <v>24</v>
      </c>
      <c r="H255" s="213">
        <f t="shared" si="13"/>
        <v>7.523809523809524</v>
      </c>
      <c r="I255" s="218">
        <v>250000</v>
      </c>
      <c r="J255" s="219">
        <f t="shared" si="12"/>
        <v>1250000</v>
      </c>
      <c r="K255" s="207"/>
    </row>
    <row r="256" spans="1:11" ht="18.75">
      <c r="A256" s="257">
        <v>239</v>
      </c>
      <c r="B256" s="206">
        <v>16</v>
      </c>
      <c r="C256" s="362" t="s">
        <v>265</v>
      </c>
      <c r="D256" s="346" t="s">
        <v>556</v>
      </c>
      <c r="E256" s="206" t="s">
        <v>157</v>
      </c>
      <c r="F256" s="307">
        <v>7.476190476190476</v>
      </c>
      <c r="G256" s="206" t="s">
        <v>24</v>
      </c>
      <c r="H256" s="213">
        <f t="shared" si="13"/>
        <v>7.476190476190476</v>
      </c>
      <c r="I256" s="218">
        <v>250000</v>
      </c>
      <c r="J256" s="219">
        <f t="shared" si="12"/>
        <v>1250000</v>
      </c>
      <c r="K256" s="207"/>
    </row>
    <row r="257" spans="1:11" ht="18.75">
      <c r="A257" s="257">
        <v>240</v>
      </c>
      <c r="B257" s="206">
        <v>17</v>
      </c>
      <c r="C257" s="362" t="s">
        <v>214</v>
      </c>
      <c r="D257" s="346" t="s">
        <v>301</v>
      </c>
      <c r="E257" s="206" t="s">
        <v>157</v>
      </c>
      <c r="F257" s="307">
        <v>7.380952380952381</v>
      </c>
      <c r="G257" s="206" t="s">
        <v>24</v>
      </c>
      <c r="H257" s="213">
        <f t="shared" si="13"/>
        <v>7.380952380952381</v>
      </c>
      <c r="I257" s="218">
        <v>250000</v>
      </c>
      <c r="J257" s="219">
        <f t="shared" si="12"/>
        <v>1250000</v>
      </c>
      <c r="K257" s="207"/>
    </row>
    <row r="258" spans="1:11" ht="18.75">
      <c r="A258" s="257">
        <v>241</v>
      </c>
      <c r="B258" s="206">
        <v>18</v>
      </c>
      <c r="C258" s="362" t="s">
        <v>216</v>
      </c>
      <c r="D258" s="346" t="s">
        <v>217</v>
      </c>
      <c r="E258" s="206" t="s">
        <v>157</v>
      </c>
      <c r="F258" s="307">
        <v>7.285714285714286</v>
      </c>
      <c r="G258" s="206" t="s">
        <v>24</v>
      </c>
      <c r="H258" s="213">
        <f t="shared" si="13"/>
        <v>7.285714285714286</v>
      </c>
      <c r="I258" s="218">
        <v>250000</v>
      </c>
      <c r="J258" s="219">
        <f t="shared" si="12"/>
        <v>1250000</v>
      </c>
      <c r="K258" s="207"/>
    </row>
    <row r="259" spans="1:11" ht="18.75">
      <c r="A259" s="257">
        <v>242</v>
      </c>
      <c r="B259" s="206">
        <v>19</v>
      </c>
      <c r="C259" s="362" t="s">
        <v>285</v>
      </c>
      <c r="D259" s="346" t="s">
        <v>397</v>
      </c>
      <c r="E259" s="206" t="s">
        <v>157</v>
      </c>
      <c r="F259" s="307">
        <v>7.238095238095238</v>
      </c>
      <c r="G259" s="206" t="s">
        <v>24</v>
      </c>
      <c r="H259" s="213">
        <f t="shared" si="13"/>
        <v>7.238095238095238</v>
      </c>
      <c r="I259" s="218">
        <v>250000</v>
      </c>
      <c r="J259" s="219">
        <f t="shared" si="12"/>
        <v>1250000</v>
      </c>
      <c r="K259" s="207"/>
    </row>
    <row r="260" spans="1:11" ht="18.75">
      <c r="A260" s="257">
        <v>243</v>
      </c>
      <c r="B260" s="206">
        <v>20</v>
      </c>
      <c r="C260" s="362" t="s">
        <v>278</v>
      </c>
      <c r="D260" s="346" t="s">
        <v>586</v>
      </c>
      <c r="E260" s="206" t="s">
        <v>157</v>
      </c>
      <c r="F260" s="307">
        <v>7.142857142857143</v>
      </c>
      <c r="G260" s="206" t="s">
        <v>24</v>
      </c>
      <c r="H260" s="213">
        <f t="shared" si="13"/>
        <v>7.142857142857143</v>
      </c>
      <c r="I260" s="218">
        <v>250000</v>
      </c>
      <c r="J260" s="219">
        <f t="shared" si="12"/>
        <v>1250000</v>
      </c>
      <c r="K260" s="207"/>
    </row>
    <row r="261" spans="1:11" ht="18.75">
      <c r="A261" s="257">
        <v>244</v>
      </c>
      <c r="B261" s="206">
        <v>1</v>
      </c>
      <c r="C261" s="362" t="s">
        <v>214</v>
      </c>
      <c r="D261" s="346" t="s">
        <v>435</v>
      </c>
      <c r="E261" s="206" t="s">
        <v>158</v>
      </c>
      <c r="F261" s="307">
        <v>8.857142857142858</v>
      </c>
      <c r="G261" s="206" t="s">
        <v>24</v>
      </c>
      <c r="H261" s="213">
        <f t="shared" si="13"/>
        <v>8.857142857142858</v>
      </c>
      <c r="I261" s="218">
        <v>300000</v>
      </c>
      <c r="J261" s="219">
        <f t="shared" si="12"/>
        <v>1500000</v>
      </c>
      <c r="K261" s="207"/>
    </row>
    <row r="262" spans="1:11" ht="18.75">
      <c r="A262" s="257">
        <v>245</v>
      </c>
      <c r="B262" s="206">
        <v>2</v>
      </c>
      <c r="C262" s="362" t="s">
        <v>436</v>
      </c>
      <c r="D262" s="346" t="s">
        <v>62</v>
      </c>
      <c r="E262" s="206" t="s">
        <v>158</v>
      </c>
      <c r="F262" s="307">
        <v>8.714285714285714</v>
      </c>
      <c r="G262" s="206" t="s">
        <v>24</v>
      </c>
      <c r="H262" s="213">
        <f t="shared" si="13"/>
        <v>8.714285714285714</v>
      </c>
      <c r="I262" s="218">
        <v>300000</v>
      </c>
      <c r="J262" s="219">
        <f t="shared" si="12"/>
        <v>1500000</v>
      </c>
      <c r="K262" s="207"/>
    </row>
    <row r="263" spans="1:11" ht="18.75">
      <c r="A263" s="257">
        <v>246</v>
      </c>
      <c r="B263" s="206">
        <v>3</v>
      </c>
      <c r="C263" s="362" t="s">
        <v>437</v>
      </c>
      <c r="D263" s="346" t="s">
        <v>438</v>
      </c>
      <c r="E263" s="206" t="s">
        <v>158</v>
      </c>
      <c r="F263" s="307">
        <v>8.714285714285714</v>
      </c>
      <c r="G263" s="206" t="s">
        <v>24</v>
      </c>
      <c r="H263" s="213">
        <f t="shared" si="13"/>
        <v>8.714285714285714</v>
      </c>
      <c r="I263" s="218">
        <v>300000</v>
      </c>
      <c r="J263" s="219">
        <f t="shared" si="12"/>
        <v>1500000</v>
      </c>
      <c r="K263" s="207"/>
    </row>
    <row r="264" spans="1:11" ht="18.75">
      <c r="A264" s="257">
        <v>247</v>
      </c>
      <c r="B264" s="206">
        <v>4</v>
      </c>
      <c r="C264" s="362" t="s">
        <v>278</v>
      </c>
      <c r="D264" s="346" t="s">
        <v>192</v>
      </c>
      <c r="E264" s="206" t="s">
        <v>158</v>
      </c>
      <c r="F264" s="307">
        <v>8.619047619047619</v>
      </c>
      <c r="G264" s="206" t="s">
        <v>24</v>
      </c>
      <c r="H264" s="213">
        <f t="shared" si="13"/>
        <v>8.619047619047619</v>
      </c>
      <c r="I264" s="218">
        <v>300000</v>
      </c>
      <c r="J264" s="219">
        <f t="shared" si="12"/>
        <v>1500000</v>
      </c>
      <c r="K264" s="207"/>
    </row>
    <row r="265" spans="1:11" ht="18.75">
      <c r="A265" s="257">
        <v>248</v>
      </c>
      <c r="B265" s="206">
        <v>5</v>
      </c>
      <c r="C265" s="362" t="s">
        <v>214</v>
      </c>
      <c r="D265" s="346" t="s">
        <v>218</v>
      </c>
      <c r="E265" s="206" t="s">
        <v>158</v>
      </c>
      <c r="F265" s="307">
        <v>8.428571428571429</v>
      </c>
      <c r="G265" s="206" t="s">
        <v>24</v>
      </c>
      <c r="H265" s="213">
        <f t="shared" si="13"/>
        <v>8.428571428571429</v>
      </c>
      <c r="I265" s="218">
        <v>300000</v>
      </c>
      <c r="J265" s="219">
        <f t="shared" si="12"/>
        <v>1500000</v>
      </c>
      <c r="K265" s="207"/>
    </row>
    <row r="266" spans="1:11" ht="18.75">
      <c r="A266" s="257">
        <v>249</v>
      </c>
      <c r="B266" s="206">
        <v>6</v>
      </c>
      <c r="C266" s="362" t="s">
        <v>280</v>
      </c>
      <c r="D266" s="346" t="s">
        <v>310</v>
      </c>
      <c r="E266" s="206" t="s">
        <v>158</v>
      </c>
      <c r="F266" s="307">
        <v>8.380952380952381</v>
      </c>
      <c r="G266" s="206" t="s">
        <v>24</v>
      </c>
      <c r="H266" s="213">
        <f t="shared" si="13"/>
        <v>8.380952380952381</v>
      </c>
      <c r="I266" s="218">
        <v>300000</v>
      </c>
      <c r="J266" s="219">
        <f t="shared" si="12"/>
        <v>1500000</v>
      </c>
      <c r="K266" s="207"/>
    </row>
    <row r="267" spans="1:11" ht="18.75">
      <c r="A267" s="257">
        <v>250</v>
      </c>
      <c r="B267" s="206">
        <v>7</v>
      </c>
      <c r="C267" s="362" t="s">
        <v>212</v>
      </c>
      <c r="D267" s="346" t="s">
        <v>389</v>
      </c>
      <c r="E267" s="206" t="s">
        <v>158</v>
      </c>
      <c r="F267" s="307">
        <v>8.095238095238095</v>
      </c>
      <c r="G267" s="206" t="s">
        <v>24</v>
      </c>
      <c r="H267" s="213">
        <f t="shared" si="13"/>
        <v>8.095238095238095</v>
      </c>
      <c r="I267" s="218">
        <v>300000</v>
      </c>
      <c r="J267" s="219">
        <f t="shared" si="12"/>
        <v>1500000</v>
      </c>
      <c r="K267" s="207"/>
    </row>
    <row r="268" spans="1:11" ht="18.75">
      <c r="A268" s="257">
        <v>251</v>
      </c>
      <c r="B268" s="206">
        <v>8</v>
      </c>
      <c r="C268" s="362" t="s">
        <v>214</v>
      </c>
      <c r="D268" s="346" t="s">
        <v>587</v>
      </c>
      <c r="E268" s="206" t="s">
        <v>158</v>
      </c>
      <c r="F268" s="307">
        <v>8.047619047619047</v>
      </c>
      <c r="G268" s="206" t="s">
        <v>24</v>
      </c>
      <c r="H268" s="213">
        <f t="shared" si="13"/>
        <v>8.047619047619047</v>
      </c>
      <c r="I268" s="218">
        <v>300000</v>
      </c>
      <c r="J268" s="219">
        <f t="shared" si="12"/>
        <v>1500000</v>
      </c>
      <c r="K268" s="207"/>
    </row>
    <row r="269" spans="1:11" ht="18.75">
      <c r="A269" s="257">
        <v>252</v>
      </c>
      <c r="B269" s="206">
        <v>9</v>
      </c>
      <c r="C269" s="362" t="s">
        <v>214</v>
      </c>
      <c r="D269" s="346" t="s">
        <v>192</v>
      </c>
      <c r="E269" s="206" t="s">
        <v>158</v>
      </c>
      <c r="F269" s="307">
        <v>8.047619047619047</v>
      </c>
      <c r="G269" s="206" t="s">
        <v>24</v>
      </c>
      <c r="H269" s="213">
        <f t="shared" si="13"/>
        <v>8.047619047619047</v>
      </c>
      <c r="I269" s="218">
        <v>300000</v>
      </c>
      <c r="J269" s="219">
        <f t="shared" si="12"/>
        <v>1500000</v>
      </c>
      <c r="K269" s="207"/>
    </row>
    <row r="270" spans="1:11" ht="18.75">
      <c r="A270" s="257">
        <v>253</v>
      </c>
      <c r="B270" s="206">
        <v>10</v>
      </c>
      <c r="C270" s="362" t="s">
        <v>212</v>
      </c>
      <c r="D270" s="346" t="s">
        <v>43</v>
      </c>
      <c r="E270" s="206" t="s">
        <v>158</v>
      </c>
      <c r="F270" s="307">
        <v>7.857142857142857</v>
      </c>
      <c r="G270" s="206" t="s">
        <v>24</v>
      </c>
      <c r="H270" s="213">
        <f t="shared" si="13"/>
        <v>7.857142857142857</v>
      </c>
      <c r="I270" s="218">
        <v>250000</v>
      </c>
      <c r="J270" s="219">
        <f t="shared" si="12"/>
        <v>1250000</v>
      </c>
      <c r="K270" s="207"/>
    </row>
    <row r="271" spans="1:11" ht="18.75">
      <c r="A271" s="257">
        <v>254</v>
      </c>
      <c r="B271" s="206">
        <v>11</v>
      </c>
      <c r="C271" s="362" t="s">
        <v>588</v>
      </c>
      <c r="D271" s="346" t="s">
        <v>268</v>
      </c>
      <c r="E271" s="206" t="s">
        <v>158</v>
      </c>
      <c r="F271" s="307">
        <v>7.809523809523809</v>
      </c>
      <c r="G271" s="206" t="s">
        <v>24</v>
      </c>
      <c r="H271" s="213">
        <f t="shared" si="13"/>
        <v>7.809523809523809</v>
      </c>
      <c r="I271" s="218">
        <v>250000</v>
      </c>
      <c r="J271" s="219">
        <f t="shared" si="12"/>
        <v>1250000</v>
      </c>
      <c r="K271" s="207"/>
    </row>
    <row r="272" spans="1:11" ht="18.75">
      <c r="A272" s="257">
        <v>255</v>
      </c>
      <c r="B272" s="206">
        <v>12</v>
      </c>
      <c r="C272" s="362" t="s">
        <v>589</v>
      </c>
      <c r="D272" s="346" t="s">
        <v>37</v>
      </c>
      <c r="E272" s="206" t="s">
        <v>158</v>
      </c>
      <c r="F272" s="307">
        <v>7.619047619047619</v>
      </c>
      <c r="G272" s="206" t="s">
        <v>24</v>
      </c>
      <c r="H272" s="213">
        <f t="shared" si="13"/>
        <v>7.619047619047619</v>
      </c>
      <c r="I272" s="218">
        <v>250000</v>
      </c>
      <c r="J272" s="219">
        <f t="shared" si="12"/>
        <v>1250000</v>
      </c>
      <c r="K272" s="207"/>
    </row>
    <row r="273" spans="1:11" ht="18.75">
      <c r="A273" s="257">
        <v>256</v>
      </c>
      <c r="B273" s="206">
        <v>13</v>
      </c>
      <c r="C273" s="362" t="s">
        <v>289</v>
      </c>
      <c r="D273" s="346" t="s">
        <v>37</v>
      </c>
      <c r="E273" s="206" t="s">
        <v>158</v>
      </c>
      <c r="F273" s="307">
        <v>7.619047619047619</v>
      </c>
      <c r="G273" s="206" t="s">
        <v>24</v>
      </c>
      <c r="H273" s="213">
        <f t="shared" si="13"/>
        <v>7.619047619047619</v>
      </c>
      <c r="I273" s="218">
        <v>250000</v>
      </c>
      <c r="J273" s="219">
        <f t="shared" si="12"/>
        <v>1250000</v>
      </c>
      <c r="K273" s="207"/>
    </row>
    <row r="274" spans="1:11" ht="18.75">
      <c r="A274" s="257">
        <v>257</v>
      </c>
      <c r="B274" s="206">
        <v>14</v>
      </c>
      <c r="C274" s="362" t="s">
        <v>590</v>
      </c>
      <c r="D274" s="346" t="s">
        <v>382</v>
      </c>
      <c r="E274" s="206" t="s">
        <v>158</v>
      </c>
      <c r="F274" s="307">
        <v>7.619047619047619</v>
      </c>
      <c r="G274" s="206" t="s">
        <v>24</v>
      </c>
      <c r="H274" s="213">
        <f t="shared" si="13"/>
        <v>7.619047619047619</v>
      </c>
      <c r="I274" s="218">
        <v>250000</v>
      </c>
      <c r="J274" s="219">
        <f t="shared" si="12"/>
        <v>1250000</v>
      </c>
      <c r="K274" s="207"/>
    </row>
    <row r="275" spans="1:11" ht="18.75">
      <c r="A275" s="257">
        <v>258</v>
      </c>
      <c r="B275" s="206">
        <v>15</v>
      </c>
      <c r="C275" s="362" t="s">
        <v>280</v>
      </c>
      <c r="D275" s="346" t="s">
        <v>284</v>
      </c>
      <c r="E275" s="206" t="s">
        <v>158</v>
      </c>
      <c r="F275" s="272">
        <v>7.619047619047619</v>
      </c>
      <c r="G275" s="206" t="s">
        <v>24</v>
      </c>
      <c r="H275" s="213">
        <f aca="true" t="shared" si="14" ref="H275:H281">F275</f>
        <v>7.619047619047619</v>
      </c>
      <c r="I275" s="218">
        <v>250000</v>
      </c>
      <c r="J275" s="219">
        <f t="shared" si="12"/>
        <v>1250000</v>
      </c>
      <c r="K275" s="207"/>
    </row>
    <row r="276" spans="1:11" ht="18.75">
      <c r="A276" s="257">
        <v>259</v>
      </c>
      <c r="B276" s="206">
        <v>16</v>
      </c>
      <c r="C276" s="362" t="s">
        <v>499</v>
      </c>
      <c r="D276" s="346" t="s">
        <v>215</v>
      </c>
      <c r="E276" s="206" t="s">
        <v>158</v>
      </c>
      <c r="F276" s="272">
        <v>7.571428571428571</v>
      </c>
      <c r="G276" s="206" t="s">
        <v>24</v>
      </c>
      <c r="H276" s="213">
        <f t="shared" si="14"/>
        <v>7.571428571428571</v>
      </c>
      <c r="I276" s="218">
        <v>250000</v>
      </c>
      <c r="J276" s="219">
        <f t="shared" si="12"/>
        <v>1250000</v>
      </c>
      <c r="K276" s="207"/>
    </row>
    <row r="277" spans="1:11" ht="18.75">
      <c r="A277" s="257">
        <v>260</v>
      </c>
      <c r="B277" s="206">
        <v>17</v>
      </c>
      <c r="C277" s="362" t="s">
        <v>210</v>
      </c>
      <c r="D277" s="346" t="s">
        <v>382</v>
      </c>
      <c r="E277" s="206" t="s">
        <v>158</v>
      </c>
      <c r="F277" s="272">
        <v>7.571428571428571</v>
      </c>
      <c r="G277" s="206" t="s">
        <v>24</v>
      </c>
      <c r="H277" s="213">
        <f t="shared" si="14"/>
        <v>7.571428571428571</v>
      </c>
      <c r="I277" s="218">
        <v>250000</v>
      </c>
      <c r="J277" s="219">
        <f t="shared" si="12"/>
        <v>1250000</v>
      </c>
      <c r="K277" s="207"/>
    </row>
    <row r="278" spans="1:11" ht="18.75">
      <c r="A278" s="257">
        <v>261</v>
      </c>
      <c r="B278" s="206">
        <v>18</v>
      </c>
      <c r="C278" s="362" t="s">
        <v>212</v>
      </c>
      <c r="D278" s="346" t="s">
        <v>68</v>
      </c>
      <c r="E278" s="206" t="s">
        <v>158</v>
      </c>
      <c r="F278" s="272">
        <v>7.380952380952381</v>
      </c>
      <c r="G278" s="206" t="s">
        <v>24</v>
      </c>
      <c r="H278" s="213">
        <f t="shared" si="14"/>
        <v>7.380952380952381</v>
      </c>
      <c r="I278" s="218">
        <v>250000</v>
      </c>
      <c r="J278" s="219">
        <f t="shared" si="12"/>
        <v>1250000</v>
      </c>
      <c r="K278" s="207"/>
    </row>
    <row r="279" spans="1:11" ht="18.75">
      <c r="A279" s="257">
        <v>262</v>
      </c>
      <c r="B279" s="206">
        <v>19</v>
      </c>
      <c r="C279" s="362" t="s">
        <v>288</v>
      </c>
      <c r="D279" s="346" t="s">
        <v>35</v>
      </c>
      <c r="E279" s="206" t="s">
        <v>158</v>
      </c>
      <c r="F279" s="307">
        <v>7.285714285714286</v>
      </c>
      <c r="G279" s="206" t="s">
        <v>24</v>
      </c>
      <c r="H279" s="213">
        <f t="shared" si="14"/>
        <v>7.285714285714286</v>
      </c>
      <c r="I279" s="218">
        <v>250000</v>
      </c>
      <c r="J279" s="219">
        <f t="shared" si="12"/>
        <v>1250000</v>
      </c>
      <c r="K279" s="207"/>
    </row>
    <row r="280" spans="1:11" ht="18.75">
      <c r="A280" s="257">
        <v>263</v>
      </c>
      <c r="B280" s="206">
        <v>20</v>
      </c>
      <c r="C280" s="362" t="s">
        <v>214</v>
      </c>
      <c r="D280" s="346" t="s">
        <v>389</v>
      </c>
      <c r="E280" s="206" t="s">
        <v>158</v>
      </c>
      <c r="F280" s="307">
        <v>7.142857142857143</v>
      </c>
      <c r="G280" s="206" t="s">
        <v>24</v>
      </c>
      <c r="H280" s="213">
        <f t="shared" si="14"/>
        <v>7.142857142857143</v>
      </c>
      <c r="I280" s="218">
        <v>250000</v>
      </c>
      <c r="J280" s="219">
        <f t="shared" si="12"/>
        <v>1250000</v>
      </c>
      <c r="K280" s="207"/>
    </row>
    <row r="281" spans="1:11" ht="18.75">
      <c r="A281" s="257">
        <v>264</v>
      </c>
      <c r="B281" s="206">
        <v>21</v>
      </c>
      <c r="C281" s="362" t="s">
        <v>278</v>
      </c>
      <c r="D281" s="346" t="s">
        <v>84</v>
      </c>
      <c r="E281" s="206" t="s">
        <v>158</v>
      </c>
      <c r="F281" s="307">
        <v>7.142857142857143</v>
      </c>
      <c r="G281" s="206" t="s">
        <v>24</v>
      </c>
      <c r="H281" s="213">
        <f t="shared" si="14"/>
        <v>7.142857142857143</v>
      </c>
      <c r="I281" s="218">
        <v>250000</v>
      </c>
      <c r="J281" s="219">
        <f t="shared" si="12"/>
        <v>1250000</v>
      </c>
      <c r="K281" s="207"/>
    </row>
    <row r="282" spans="1:11" ht="18.75">
      <c r="A282" s="257">
        <v>265</v>
      </c>
      <c r="B282" s="206">
        <v>1</v>
      </c>
      <c r="C282" s="362" t="s">
        <v>219</v>
      </c>
      <c r="D282" s="346" t="s">
        <v>62</v>
      </c>
      <c r="E282" s="206" t="s">
        <v>159</v>
      </c>
      <c r="F282" s="307">
        <v>8.857142857142858</v>
      </c>
      <c r="G282" s="206" t="s">
        <v>24</v>
      </c>
      <c r="H282" s="213">
        <f aca="true" t="shared" si="15" ref="H282:H302">F282</f>
        <v>8.857142857142858</v>
      </c>
      <c r="I282" s="218">
        <v>300000</v>
      </c>
      <c r="J282" s="219">
        <f t="shared" si="12"/>
        <v>1500000</v>
      </c>
      <c r="K282" s="207"/>
    </row>
    <row r="283" spans="1:11" ht="18.75">
      <c r="A283" s="257">
        <v>266</v>
      </c>
      <c r="B283" s="206">
        <v>2</v>
      </c>
      <c r="C283" s="362" t="s">
        <v>441</v>
      </c>
      <c r="D283" s="346" t="s">
        <v>192</v>
      </c>
      <c r="E283" s="206" t="s">
        <v>159</v>
      </c>
      <c r="F283" s="307">
        <v>8.857142857142858</v>
      </c>
      <c r="G283" s="206" t="s">
        <v>24</v>
      </c>
      <c r="H283" s="213">
        <f t="shared" si="15"/>
        <v>8.857142857142858</v>
      </c>
      <c r="I283" s="218">
        <v>300000</v>
      </c>
      <c r="J283" s="219">
        <f t="shared" si="12"/>
        <v>1500000</v>
      </c>
      <c r="K283" s="207"/>
    </row>
    <row r="284" spans="1:11" ht="18.75">
      <c r="A284" s="257">
        <v>267</v>
      </c>
      <c r="B284" s="206">
        <v>3</v>
      </c>
      <c r="C284" s="362" t="s">
        <v>614</v>
      </c>
      <c r="D284" s="346" t="s">
        <v>218</v>
      </c>
      <c r="E284" s="206" t="s">
        <v>159</v>
      </c>
      <c r="F284" s="307">
        <v>8.714285714285714</v>
      </c>
      <c r="G284" s="206" t="s">
        <v>24</v>
      </c>
      <c r="H284" s="213">
        <f t="shared" si="15"/>
        <v>8.714285714285714</v>
      </c>
      <c r="I284" s="218">
        <v>300000</v>
      </c>
      <c r="J284" s="219">
        <f t="shared" si="12"/>
        <v>1500000</v>
      </c>
      <c r="K284" s="207"/>
    </row>
    <row r="285" spans="1:11" ht="18.75">
      <c r="A285" s="257">
        <v>268</v>
      </c>
      <c r="B285" s="206">
        <v>4</v>
      </c>
      <c r="C285" s="362" t="s">
        <v>289</v>
      </c>
      <c r="D285" s="346" t="s">
        <v>615</v>
      </c>
      <c r="E285" s="206" t="s">
        <v>159</v>
      </c>
      <c r="F285" s="307">
        <v>8.571428571428571</v>
      </c>
      <c r="G285" s="206" t="s">
        <v>24</v>
      </c>
      <c r="H285" s="213">
        <f t="shared" si="15"/>
        <v>8.571428571428571</v>
      </c>
      <c r="I285" s="218">
        <v>300000</v>
      </c>
      <c r="J285" s="219">
        <f t="shared" si="12"/>
        <v>1500000</v>
      </c>
      <c r="K285" s="207"/>
    </row>
    <row r="286" spans="1:11" ht="18.75">
      <c r="A286" s="257">
        <v>269</v>
      </c>
      <c r="B286" s="206">
        <v>5</v>
      </c>
      <c r="C286" s="362" t="s">
        <v>442</v>
      </c>
      <c r="D286" s="346" t="s">
        <v>217</v>
      </c>
      <c r="E286" s="206" t="s">
        <v>159</v>
      </c>
      <c r="F286" s="307">
        <v>8.428571428571429</v>
      </c>
      <c r="G286" s="206" t="s">
        <v>24</v>
      </c>
      <c r="H286" s="213">
        <f t="shared" si="15"/>
        <v>8.428571428571429</v>
      </c>
      <c r="I286" s="218">
        <v>300000</v>
      </c>
      <c r="J286" s="219">
        <f t="shared" si="12"/>
        <v>1500000</v>
      </c>
      <c r="K286" s="207"/>
    </row>
    <row r="287" spans="1:11" ht="18.75">
      <c r="A287" s="257">
        <v>270</v>
      </c>
      <c r="B287" s="206">
        <v>6</v>
      </c>
      <c r="C287" s="362" t="s">
        <v>388</v>
      </c>
      <c r="D287" s="346" t="s">
        <v>389</v>
      </c>
      <c r="E287" s="206" t="s">
        <v>159</v>
      </c>
      <c r="F287" s="307">
        <v>8.285714285714286</v>
      </c>
      <c r="G287" s="206" t="s">
        <v>24</v>
      </c>
      <c r="H287" s="213">
        <f t="shared" si="15"/>
        <v>8.285714285714286</v>
      </c>
      <c r="I287" s="218">
        <v>300000</v>
      </c>
      <c r="J287" s="219">
        <f t="shared" si="12"/>
        <v>1500000</v>
      </c>
      <c r="K287" s="207"/>
    </row>
    <row r="288" spans="1:11" ht="18.75">
      <c r="A288" s="257">
        <v>271</v>
      </c>
      <c r="B288" s="206">
        <v>7</v>
      </c>
      <c r="C288" s="362" t="s">
        <v>443</v>
      </c>
      <c r="D288" s="346" t="s">
        <v>218</v>
      </c>
      <c r="E288" s="206" t="s">
        <v>159</v>
      </c>
      <c r="F288" s="307">
        <v>8.19047619047619</v>
      </c>
      <c r="G288" s="206" t="s">
        <v>24</v>
      </c>
      <c r="H288" s="213">
        <f t="shared" si="15"/>
        <v>8.19047619047619</v>
      </c>
      <c r="I288" s="218">
        <v>300000</v>
      </c>
      <c r="J288" s="219">
        <f t="shared" si="12"/>
        <v>1500000</v>
      </c>
      <c r="K288" s="207"/>
    </row>
    <row r="289" spans="1:11" ht="18.75">
      <c r="A289" s="257">
        <v>272</v>
      </c>
      <c r="B289" s="206">
        <v>8</v>
      </c>
      <c r="C289" s="362" t="s">
        <v>212</v>
      </c>
      <c r="D289" s="346" t="s">
        <v>431</v>
      </c>
      <c r="E289" s="206" t="s">
        <v>159</v>
      </c>
      <c r="F289" s="307">
        <v>8.142857142857142</v>
      </c>
      <c r="G289" s="206" t="s">
        <v>24</v>
      </c>
      <c r="H289" s="213">
        <f t="shared" si="15"/>
        <v>8.142857142857142</v>
      </c>
      <c r="I289" s="218">
        <v>300000</v>
      </c>
      <c r="J289" s="219">
        <f t="shared" si="12"/>
        <v>1500000</v>
      </c>
      <c r="K289" s="207"/>
    </row>
    <row r="290" spans="1:11" ht="18.75">
      <c r="A290" s="257">
        <v>273</v>
      </c>
      <c r="B290" s="206">
        <v>9</v>
      </c>
      <c r="C290" s="362" t="s">
        <v>299</v>
      </c>
      <c r="D290" s="346" t="s">
        <v>406</v>
      </c>
      <c r="E290" s="206" t="s">
        <v>159</v>
      </c>
      <c r="F290" s="307">
        <v>8.095238095238095</v>
      </c>
      <c r="G290" s="206" t="s">
        <v>24</v>
      </c>
      <c r="H290" s="213">
        <f t="shared" si="15"/>
        <v>8.095238095238095</v>
      </c>
      <c r="I290" s="218">
        <v>300000</v>
      </c>
      <c r="J290" s="219">
        <f t="shared" si="12"/>
        <v>1500000</v>
      </c>
      <c r="K290" s="207"/>
    </row>
    <row r="291" spans="1:11" ht="18.75">
      <c r="A291" s="257">
        <v>274</v>
      </c>
      <c r="B291" s="206">
        <v>10</v>
      </c>
      <c r="C291" s="362" t="s">
        <v>616</v>
      </c>
      <c r="D291" s="346" t="s">
        <v>35</v>
      </c>
      <c r="E291" s="206" t="s">
        <v>159</v>
      </c>
      <c r="F291" s="307">
        <v>8</v>
      </c>
      <c r="G291" s="206" t="s">
        <v>24</v>
      </c>
      <c r="H291" s="213">
        <f t="shared" si="15"/>
        <v>8</v>
      </c>
      <c r="I291" s="218">
        <v>300000</v>
      </c>
      <c r="J291" s="219">
        <f t="shared" si="12"/>
        <v>1500000</v>
      </c>
      <c r="K291" s="207"/>
    </row>
    <row r="292" spans="1:11" ht="18.75">
      <c r="A292" s="257">
        <v>275</v>
      </c>
      <c r="B292" s="206">
        <v>11</v>
      </c>
      <c r="C292" s="362" t="s">
        <v>212</v>
      </c>
      <c r="D292" s="346" t="s">
        <v>35</v>
      </c>
      <c r="E292" s="206" t="s">
        <v>159</v>
      </c>
      <c r="F292" s="307">
        <v>8</v>
      </c>
      <c r="G292" s="206" t="s">
        <v>24</v>
      </c>
      <c r="H292" s="213">
        <f t="shared" si="15"/>
        <v>8</v>
      </c>
      <c r="I292" s="218">
        <v>300000</v>
      </c>
      <c r="J292" s="219">
        <f t="shared" si="12"/>
        <v>1500000</v>
      </c>
      <c r="K292" s="207"/>
    </row>
    <row r="293" spans="1:11" ht="18.75">
      <c r="A293" s="257">
        <v>276</v>
      </c>
      <c r="B293" s="206">
        <v>12</v>
      </c>
      <c r="C293" s="362" t="s">
        <v>278</v>
      </c>
      <c r="D293" s="346" t="s">
        <v>617</v>
      </c>
      <c r="E293" s="206" t="s">
        <v>159</v>
      </c>
      <c r="F293" s="307">
        <v>7.857142857142857</v>
      </c>
      <c r="G293" s="206" t="s">
        <v>24</v>
      </c>
      <c r="H293" s="213">
        <f t="shared" si="15"/>
        <v>7.857142857142857</v>
      </c>
      <c r="I293" s="218">
        <v>250000</v>
      </c>
      <c r="J293" s="219">
        <f>I293*5</f>
        <v>1250000</v>
      </c>
      <c r="K293" s="207"/>
    </row>
    <row r="294" spans="1:11" ht="18.75">
      <c r="A294" s="257">
        <v>277</v>
      </c>
      <c r="B294" s="206">
        <v>13</v>
      </c>
      <c r="C294" s="362" t="s">
        <v>618</v>
      </c>
      <c r="D294" s="346" t="s">
        <v>389</v>
      </c>
      <c r="E294" s="206" t="s">
        <v>159</v>
      </c>
      <c r="F294" s="307">
        <v>7.761904761904762</v>
      </c>
      <c r="G294" s="206" t="s">
        <v>24</v>
      </c>
      <c r="H294" s="213">
        <f t="shared" si="15"/>
        <v>7.761904761904762</v>
      </c>
      <c r="I294" s="218">
        <v>250000</v>
      </c>
      <c r="J294" s="219">
        <f t="shared" si="12"/>
        <v>1250000</v>
      </c>
      <c r="K294" s="207"/>
    </row>
    <row r="295" spans="1:11" ht="18.75">
      <c r="A295" s="257">
        <v>278</v>
      </c>
      <c r="B295" s="206">
        <v>14</v>
      </c>
      <c r="C295" s="362" t="s">
        <v>619</v>
      </c>
      <c r="D295" s="346" t="s">
        <v>300</v>
      </c>
      <c r="E295" s="206" t="s">
        <v>159</v>
      </c>
      <c r="F295" s="307">
        <v>7.714285714285714</v>
      </c>
      <c r="G295" s="206" t="s">
        <v>24</v>
      </c>
      <c r="H295" s="213">
        <f t="shared" si="15"/>
        <v>7.714285714285714</v>
      </c>
      <c r="I295" s="218">
        <v>250000</v>
      </c>
      <c r="J295" s="219">
        <f t="shared" si="12"/>
        <v>1250000</v>
      </c>
      <c r="K295" s="207"/>
    </row>
    <row r="296" spans="1:11" ht="18.75">
      <c r="A296" s="257">
        <v>279</v>
      </c>
      <c r="B296" s="206">
        <v>15</v>
      </c>
      <c r="C296" s="362" t="s">
        <v>265</v>
      </c>
      <c r="D296" s="346" t="s">
        <v>132</v>
      </c>
      <c r="E296" s="206" t="s">
        <v>159</v>
      </c>
      <c r="F296" s="307">
        <v>7.714285714285714</v>
      </c>
      <c r="G296" s="206" t="s">
        <v>24</v>
      </c>
      <c r="H296" s="213">
        <f t="shared" si="15"/>
        <v>7.714285714285714</v>
      </c>
      <c r="I296" s="218">
        <v>250000</v>
      </c>
      <c r="J296" s="219">
        <f t="shared" si="12"/>
        <v>1250000</v>
      </c>
      <c r="K296" s="207"/>
    </row>
    <row r="297" spans="1:11" ht="18.75">
      <c r="A297" s="257">
        <v>280</v>
      </c>
      <c r="B297" s="206">
        <v>16</v>
      </c>
      <c r="C297" s="362" t="s">
        <v>297</v>
      </c>
      <c r="D297" s="346" t="s">
        <v>440</v>
      </c>
      <c r="E297" s="206" t="s">
        <v>159</v>
      </c>
      <c r="F297" s="307">
        <v>7.666666666666667</v>
      </c>
      <c r="G297" s="206" t="s">
        <v>24</v>
      </c>
      <c r="H297" s="213">
        <f t="shared" si="15"/>
        <v>7.666666666666667</v>
      </c>
      <c r="I297" s="218">
        <v>250000</v>
      </c>
      <c r="J297" s="219">
        <f t="shared" si="12"/>
        <v>1250000</v>
      </c>
      <c r="K297" s="207"/>
    </row>
    <row r="298" spans="1:11" ht="18.75">
      <c r="A298" s="257">
        <v>281</v>
      </c>
      <c r="B298" s="206">
        <v>17</v>
      </c>
      <c r="C298" s="362" t="s">
        <v>275</v>
      </c>
      <c r="D298" s="346" t="s">
        <v>406</v>
      </c>
      <c r="E298" s="206" t="s">
        <v>159</v>
      </c>
      <c r="F298" s="307">
        <v>7.666666666666667</v>
      </c>
      <c r="G298" s="206" t="s">
        <v>24</v>
      </c>
      <c r="H298" s="213">
        <f t="shared" si="15"/>
        <v>7.666666666666667</v>
      </c>
      <c r="I298" s="218">
        <v>250000</v>
      </c>
      <c r="J298" s="219">
        <f t="shared" si="12"/>
        <v>1250000</v>
      </c>
      <c r="K298" s="207"/>
    </row>
    <row r="299" spans="1:11" ht="18.75">
      <c r="A299" s="257">
        <v>282</v>
      </c>
      <c r="B299" s="206">
        <v>18</v>
      </c>
      <c r="C299" s="362" t="s">
        <v>620</v>
      </c>
      <c r="D299" s="346" t="s">
        <v>211</v>
      </c>
      <c r="E299" s="206" t="s">
        <v>159</v>
      </c>
      <c r="F299" s="307">
        <v>7.523809523809524</v>
      </c>
      <c r="G299" s="206" t="s">
        <v>24</v>
      </c>
      <c r="H299" s="213">
        <f t="shared" si="15"/>
        <v>7.523809523809524</v>
      </c>
      <c r="I299" s="218">
        <v>250000</v>
      </c>
      <c r="J299" s="219">
        <f t="shared" si="12"/>
        <v>1250000</v>
      </c>
      <c r="K299" s="207"/>
    </row>
    <row r="300" spans="1:11" ht="18.75">
      <c r="A300" s="257">
        <v>283</v>
      </c>
      <c r="B300" s="206">
        <v>19</v>
      </c>
      <c r="C300" s="362" t="s">
        <v>212</v>
      </c>
      <c r="D300" s="346" t="s">
        <v>621</v>
      </c>
      <c r="E300" s="206" t="s">
        <v>159</v>
      </c>
      <c r="F300" s="307">
        <v>7.476190476190476</v>
      </c>
      <c r="G300" s="206" t="s">
        <v>24</v>
      </c>
      <c r="H300" s="213">
        <f t="shared" si="15"/>
        <v>7.476190476190476</v>
      </c>
      <c r="I300" s="218">
        <v>250000</v>
      </c>
      <c r="J300" s="219">
        <f t="shared" si="12"/>
        <v>1250000</v>
      </c>
      <c r="K300" s="207"/>
    </row>
    <row r="301" spans="1:11" ht="18.75">
      <c r="A301" s="257">
        <v>284</v>
      </c>
      <c r="B301" s="206">
        <v>20</v>
      </c>
      <c r="C301" s="362" t="s">
        <v>622</v>
      </c>
      <c r="D301" s="346" t="s">
        <v>211</v>
      </c>
      <c r="E301" s="206" t="s">
        <v>159</v>
      </c>
      <c r="F301" s="307">
        <v>7.380952380952381</v>
      </c>
      <c r="G301" s="206" t="s">
        <v>24</v>
      </c>
      <c r="H301" s="213">
        <f t="shared" si="15"/>
        <v>7.380952380952381</v>
      </c>
      <c r="I301" s="218">
        <v>250000</v>
      </c>
      <c r="J301" s="219">
        <f t="shared" si="12"/>
        <v>1250000</v>
      </c>
      <c r="K301" s="207"/>
    </row>
    <row r="302" spans="1:11" ht="18.75">
      <c r="A302" s="257">
        <v>285</v>
      </c>
      <c r="B302" s="206">
        <v>21</v>
      </c>
      <c r="C302" s="362" t="s">
        <v>214</v>
      </c>
      <c r="D302" s="346" t="s">
        <v>100</v>
      </c>
      <c r="E302" s="206" t="s">
        <v>159</v>
      </c>
      <c r="F302" s="307">
        <v>7.380952380952381</v>
      </c>
      <c r="G302" s="206" t="s">
        <v>24</v>
      </c>
      <c r="H302" s="213">
        <f t="shared" si="15"/>
        <v>7.380952380952381</v>
      </c>
      <c r="I302" s="218">
        <v>250000</v>
      </c>
      <c r="J302" s="219">
        <f t="shared" si="12"/>
        <v>1250000</v>
      </c>
      <c r="K302" s="207"/>
    </row>
    <row r="303" spans="1:11" ht="18.75">
      <c r="A303" s="257">
        <v>286</v>
      </c>
      <c r="B303" s="206">
        <v>1</v>
      </c>
      <c r="C303" s="362" t="s">
        <v>216</v>
      </c>
      <c r="D303" s="346" t="s">
        <v>222</v>
      </c>
      <c r="E303" s="206" t="s">
        <v>160</v>
      </c>
      <c r="F303" s="307">
        <v>8.407407407407407</v>
      </c>
      <c r="G303" s="206" t="s">
        <v>24</v>
      </c>
      <c r="H303" s="213">
        <f aca="true" t="shared" si="16" ref="H303:H315">F303</f>
        <v>8.407407407407407</v>
      </c>
      <c r="I303" s="218">
        <v>300000</v>
      </c>
      <c r="J303" s="219">
        <f t="shared" si="12"/>
        <v>1500000</v>
      </c>
      <c r="K303" s="207"/>
    </row>
    <row r="304" spans="1:11" ht="18.75">
      <c r="A304" s="257">
        <v>287</v>
      </c>
      <c r="B304" s="206">
        <v>2</v>
      </c>
      <c r="C304" s="362" t="s">
        <v>212</v>
      </c>
      <c r="D304" s="346" t="s">
        <v>429</v>
      </c>
      <c r="E304" s="206" t="s">
        <v>160</v>
      </c>
      <c r="F304" s="307">
        <v>8.11111111111111</v>
      </c>
      <c r="G304" s="206" t="s">
        <v>24</v>
      </c>
      <c r="H304" s="213">
        <f t="shared" si="16"/>
        <v>8.11111111111111</v>
      </c>
      <c r="I304" s="218">
        <v>300000</v>
      </c>
      <c r="J304" s="219">
        <f t="shared" si="12"/>
        <v>1500000</v>
      </c>
      <c r="K304" s="207"/>
    </row>
    <row r="305" spans="1:11" ht="18.75">
      <c r="A305" s="257">
        <v>288</v>
      </c>
      <c r="B305" s="206">
        <v>3</v>
      </c>
      <c r="C305" s="362" t="s">
        <v>376</v>
      </c>
      <c r="D305" s="346" t="s">
        <v>377</v>
      </c>
      <c r="E305" s="206" t="s">
        <v>160</v>
      </c>
      <c r="F305" s="307">
        <v>8.074074074074074</v>
      </c>
      <c r="G305" s="206" t="s">
        <v>24</v>
      </c>
      <c r="H305" s="213">
        <f t="shared" si="16"/>
        <v>8.074074074074074</v>
      </c>
      <c r="I305" s="218">
        <v>300000</v>
      </c>
      <c r="J305" s="219">
        <f t="shared" si="12"/>
        <v>1500000</v>
      </c>
      <c r="K305" s="207"/>
    </row>
    <row r="306" spans="1:11" ht="18.75">
      <c r="A306" s="257">
        <v>289</v>
      </c>
      <c r="B306" s="206">
        <v>4</v>
      </c>
      <c r="C306" s="362" t="s">
        <v>580</v>
      </c>
      <c r="D306" s="346" t="s">
        <v>377</v>
      </c>
      <c r="E306" s="206" t="s">
        <v>160</v>
      </c>
      <c r="F306" s="307">
        <v>7.962962962962963</v>
      </c>
      <c r="G306" s="206" t="s">
        <v>24</v>
      </c>
      <c r="H306" s="213">
        <f t="shared" si="16"/>
        <v>7.962962962962963</v>
      </c>
      <c r="I306" s="218">
        <v>250000</v>
      </c>
      <c r="J306" s="219">
        <f t="shared" si="12"/>
        <v>1250000</v>
      </c>
      <c r="K306" s="207"/>
    </row>
    <row r="307" spans="1:11" ht="18.75">
      <c r="A307" s="257">
        <v>290</v>
      </c>
      <c r="B307" s="206">
        <v>5</v>
      </c>
      <c r="C307" s="362" t="s">
        <v>510</v>
      </c>
      <c r="D307" s="346" t="s">
        <v>448</v>
      </c>
      <c r="E307" s="206" t="s">
        <v>160</v>
      </c>
      <c r="F307" s="307">
        <v>7.962962962962963</v>
      </c>
      <c r="G307" s="206" t="s">
        <v>24</v>
      </c>
      <c r="H307" s="213">
        <f t="shared" si="16"/>
        <v>7.962962962962963</v>
      </c>
      <c r="I307" s="218">
        <v>250000</v>
      </c>
      <c r="J307" s="219">
        <f t="shared" si="12"/>
        <v>1250000</v>
      </c>
      <c r="K307" s="207"/>
    </row>
    <row r="308" spans="1:11" ht="18.75">
      <c r="A308" s="257">
        <v>291</v>
      </c>
      <c r="B308" s="206">
        <v>6</v>
      </c>
      <c r="C308" s="362" t="s">
        <v>430</v>
      </c>
      <c r="D308" s="346" t="s">
        <v>431</v>
      </c>
      <c r="E308" s="206" t="s">
        <v>160</v>
      </c>
      <c r="F308" s="307">
        <v>7.7407407407407405</v>
      </c>
      <c r="G308" s="206" t="s">
        <v>24</v>
      </c>
      <c r="H308" s="213">
        <f t="shared" si="16"/>
        <v>7.7407407407407405</v>
      </c>
      <c r="I308" s="218">
        <v>250000</v>
      </c>
      <c r="J308" s="219">
        <f t="shared" si="12"/>
        <v>1250000</v>
      </c>
      <c r="K308" s="207"/>
    </row>
    <row r="309" spans="1:11" ht="18.75">
      <c r="A309" s="257">
        <v>292</v>
      </c>
      <c r="B309" s="206">
        <v>7</v>
      </c>
      <c r="C309" s="362" t="s">
        <v>216</v>
      </c>
      <c r="D309" s="346" t="s">
        <v>218</v>
      </c>
      <c r="E309" s="206" t="s">
        <v>160</v>
      </c>
      <c r="F309" s="307">
        <v>7.62962962962963</v>
      </c>
      <c r="G309" s="206" t="s">
        <v>24</v>
      </c>
      <c r="H309" s="213">
        <f t="shared" si="16"/>
        <v>7.62962962962963</v>
      </c>
      <c r="I309" s="218">
        <v>250000</v>
      </c>
      <c r="J309" s="219">
        <f t="shared" si="12"/>
        <v>1250000</v>
      </c>
      <c r="K309" s="207"/>
    </row>
    <row r="310" spans="1:11" ht="18.75">
      <c r="A310" s="257">
        <v>293</v>
      </c>
      <c r="B310" s="206">
        <v>8</v>
      </c>
      <c r="C310" s="362" t="s">
        <v>214</v>
      </c>
      <c r="D310" s="346" t="s">
        <v>218</v>
      </c>
      <c r="E310" s="206" t="s">
        <v>160</v>
      </c>
      <c r="F310" s="307">
        <v>7.592592592592593</v>
      </c>
      <c r="G310" s="206" t="s">
        <v>24</v>
      </c>
      <c r="H310" s="213">
        <f t="shared" si="16"/>
        <v>7.592592592592593</v>
      </c>
      <c r="I310" s="218">
        <v>250000</v>
      </c>
      <c r="J310" s="219">
        <f t="shared" si="12"/>
        <v>1250000</v>
      </c>
      <c r="K310" s="207"/>
    </row>
    <row r="311" spans="1:11" ht="18.75">
      <c r="A311" s="257">
        <v>294</v>
      </c>
      <c r="B311" s="206">
        <v>9</v>
      </c>
      <c r="C311" s="362" t="s">
        <v>288</v>
      </c>
      <c r="D311" s="346" t="s">
        <v>451</v>
      </c>
      <c r="E311" s="206" t="s">
        <v>160</v>
      </c>
      <c r="F311" s="307">
        <v>7.555555555555555</v>
      </c>
      <c r="G311" s="206" t="s">
        <v>24</v>
      </c>
      <c r="H311" s="213">
        <f t="shared" si="16"/>
        <v>7.555555555555555</v>
      </c>
      <c r="I311" s="218">
        <v>250000</v>
      </c>
      <c r="J311" s="219">
        <f t="shared" si="12"/>
        <v>1250000</v>
      </c>
      <c r="K311" s="207"/>
    </row>
    <row r="312" spans="1:11" ht="18.75">
      <c r="A312" s="257">
        <v>295</v>
      </c>
      <c r="B312" s="206">
        <v>10</v>
      </c>
      <c r="C312" s="362" t="s">
        <v>623</v>
      </c>
      <c r="D312" s="346" t="s">
        <v>84</v>
      </c>
      <c r="E312" s="206" t="s">
        <v>160</v>
      </c>
      <c r="F312" s="307">
        <v>7.296296296296297</v>
      </c>
      <c r="G312" s="206" t="s">
        <v>24</v>
      </c>
      <c r="H312" s="213">
        <f t="shared" si="16"/>
        <v>7.296296296296297</v>
      </c>
      <c r="I312" s="218">
        <v>250000</v>
      </c>
      <c r="J312" s="219">
        <f t="shared" si="12"/>
        <v>1250000</v>
      </c>
      <c r="K312" s="207"/>
    </row>
    <row r="313" spans="1:11" ht="18.75">
      <c r="A313" s="257">
        <v>296</v>
      </c>
      <c r="B313" s="206">
        <v>11</v>
      </c>
      <c r="C313" s="362" t="s">
        <v>278</v>
      </c>
      <c r="D313" s="346" t="s">
        <v>624</v>
      </c>
      <c r="E313" s="206" t="s">
        <v>160</v>
      </c>
      <c r="F313" s="307">
        <v>7.2592592592592595</v>
      </c>
      <c r="G313" s="206" t="s">
        <v>24</v>
      </c>
      <c r="H313" s="213">
        <f t="shared" si="16"/>
        <v>7.2592592592592595</v>
      </c>
      <c r="I313" s="218">
        <v>250000</v>
      </c>
      <c r="J313" s="219">
        <f t="shared" si="12"/>
        <v>1250000</v>
      </c>
      <c r="K313" s="207"/>
    </row>
    <row r="314" spans="1:11" ht="18.75">
      <c r="A314" s="257">
        <v>297</v>
      </c>
      <c r="B314" s="206">
        <v>12</v>
      </c>
      <c r="C314" s="362" t="s">
        <v>220</v>
      </c>
      <c r="D314" s="346" t="s">
        <v>221</v>
      </c>
      <c r="E314" s="206" t="s">
        <v>160</v>
      </c>
      <c r="F314" s="307">
        <v>7.2592592592592595</v>
      </c>
      <c r="G314" s="206" t="s">
        <v>24</v>
      </c>
      <c r="H314" s="213">
        <f t="shared" si="16"/>
        <v>7.2592592592592595</v>
      </c>
      <c r="I314" s="218">
        <v>250000</v>
      </c>
      <c r="J314" s="219">
        <f t="shared" si="12"/>
        <v>1250000</v>
      </c>
      <c r="K314" s="207"/>
    </row>
    <row r="315" spans="1:11" ht="18.75">
      <c r="A315" s="257">
        <v>298</v>
      </c>
      <c r="B315" s="206">
        <v>13</v>
      </c>
      <c r="C315" s="362" t="s">
        <v>212</v>
      </c>
      <c r="D315" s="346" t="s">
        <v>211</v>
      </c>
      <c r="E315" s="206" t="s">
        <v>160</v>
      </c>
      <c r="F315" s="307">
        <v>7.222222222222222</v>
      </c>
      <c r="G315" s="206" t="s">
        <v>24</v>
      </c>
      <c r="H315" s="213">
        <f t="shared" si="16"/>
        <v>7.222222222222222</v>
      </c>
      <c r="I315" s="218">
        <v>250000</v>
      </c>
      <c r="J315" s="219">
        <f t="shared" si="12"/>
        <v>1250000</v>
      </c>
      <c r="K315" s="207"/>
    </row>
    <row r="316" spans="1:11" ht="18">
      <c r="A316" s="257">
        <v>299</v>
      </c>
      <c r="B316" s="206">
        <v>1</v>
      </c>
      <c r="C316" s="229" t="s">
        <v>391</v>
      </c>
      <c r="D316" s="211" t="s">
        <v>82</v>
      </c>
      <c r="E316" s="206" t="s">
        <v>595</v>
      </c>
      <c r="F316" s="307">
        <v>7.892857142857143</v>
      </c>
      <c r="G316" s="206" t="s">
        <v>24</v>
      </c>
      <c r="H316" s="213">
        <f>F316</f>
        <v>7.892857142857143</v>
      </c>
      <c r="I316" s="218">
        <v>250000</v>
      </c>
      <c r="J316" s="219">
        <f t="shared" si="12"/>
        <v>1250000</v>
      </c>
      <c r="K316" s="207"/>
    </row>
    <row r="317" spans="1:11" ht="18">
      <c r="A317" s="257">
        <v>300</v>
      </c>
      <c r="B317" s="206">
        <v>2</v>
      </c>
      <c r="C317" s="229" t="s">
        <v>591</v>
      </c>
      <c r="D317" s="211" t="s">
        <v>592</v>
      </c>
      <c r="E317" s="206" t="s">
        <v>595</v>
      </c>
      <c r="F317" s="307">
        <v>7.607142857142857</v>
      </c>
      <c r="G317" s="206" t="s">
        <v>24</v>
      </c>
      <c r="H317" s="213">
        <f>F317</f>
        <v>7.607142857142857</v>
      </c>
      <c r="I317" s="218">
        <v>250000</v>
      </c>
      <c r="J317" s="219">
        <f t="shared" si="12"/>
        <v>1250000</v>
      </c>
      <c r="K317" s="207"/>
    </row>
    <row r="318" spans="1:11" ht="18">
      <c r="A318" s="257">
        <v>301</v>
      </c>
      <c r="B318" s="206">
        <v>3</v>
      </c>
      <c r="C318" s="229" t="s">
        <v>593</v>
      </c>
      <c r="D318" s="211" t="s">
        <v>420</v>
      </c>
      <c r="E318" s="206" t="s">
        <v>595</v>
      </c>
      <c r="F318" s="307">
        <v>7.392857142857143</v>
      </c>
      <c r="G318" s="206" t="s">
        <v>24</v>
      </c>
      <c r="H318" s="213">
        <f>F318</f>
        <v>7.392857142857143</v>
      </c>
      <c r="I318" s="218">
        <v>250000</v>
      </c>
      <c r="J318" s="219">
        <f t="shared" si="12"/>
        <v>1250000</v>
      </c>
      <c r="K318" s="207"/>
    </row>
    <row r="319" spans="1:11" ht="18">
      <c r="A319" s="257">
        <v>302</v>
      </c>
      <c r="B319" s="206">
        <v>4</v>
      </c>
      <c r="C319" s="229" t="s">
        <v>594</v>
      </c>
      <c r="D319" s="211" t="s">
        <v>161</v>
      </c>
      <c r="E319" s="206" t="s">
        <v>595</v>
      </c>
      <c r="F319" s="272">
        <v>7.357142857142857</v>
      </c>
      <c r="G319" s="206" t="s">
        <v>24</v>
      </c>
      <c r="H319" s="213">
        <f>F319</f>
        <v>7.357142857142857</v>
      </c>
      <c r="I319" s="218">
        <v>250000</v>
      </c>
      <c r="J319" s="219">
        <f t="shared" si="12"/>
        <v>1250000</v>
      </c>
      <c r="K319" s="207"/>
    </row>
    <row r="320" spans="1:11" ht="18">
      <c r="A320" s="257">
        <v>303</v>
      </c>
      <c r="B320" s="206">
        <v>5</v>
      </c>
      <c r="I320" s="218">
        <v>250000</v>
      </c>
      <c r="J320" s="219">
        <f t="shared" si="12"/>
        <v>1250000</v>
      </c>
      <c r="K320" s="207"/>
    </row>
    <row r="321" spans="1:11" ht="18">
      <c r="A321" s="257">
        <v>304</v>
      </c>
      <c r="B321" s="206">
        <v>1</v>
      </c>
      <c r="C321" s="229" t="s">
        <v>596</v>
      </c>
      <c r="D321" s="211" t="s">
        <v>254</v>
      </c>
      <c r="E321" s="206" t="s">
        <v>597</v>
      </c>
      <c r="F321" s="272">
        <v>7.535714285714286</v>
      </c>
      <c r="G321" s="206" t="s">
        <v>24</v>
      </c>
      <c r="H321" s="213">
        <f aca="true" t="shared" si="17" ref="H321:H345">F321</f>
        <v>7.535714285714286</v>
      </c>
      <c r="I321" s="218">
        <v>250000</v>
      </c>
      <c r="J321" s="219">
        <f t="shared" si="12"/>
        <v>1250000</v>
      </c>
      <c r="K321" s="207"/>
    </row>
    <row r="322" spans="1:11" ht="18">
      <c r="A322" s="257">
        <v>305</v>
      </c>
      <c r="B322" s="206">
        <v>1</v>
      </c>
      <c r="C322" s="229" t="s">
        <v>21</v>
      </c>
      <c r="D322" s="211" t="s">
        <v>192</v>
      </c>
      <c r="E322" s="206" t="s">
        <v>599</v>
      </c>
      <c r="F322" s="272">
        <v>7.214285714285714</v>
      </c>
      <c r="G322" s="206" t="s">
        <v>24</v>
      </c>
      <c r="H322" s="213">
        <f t="shared" si="17"/>
        <v>7.214285714285714</v>
      </c>
      <c r="I322" s="218">
        <v>250000</v>
      </c>
      <c r="J322" s="219">
        <f t="shared" si="12"/>
        <v>1250000</v>
      </c>
      <c r="K322" s="207"/>
    </row>
    <row r="323" spans="1:11" ht="18">
      <c r="A323" s="257">
        <v>306</v>
      </c>
      <c r="B323" s="206">
        <v>2</v>
      </c>
      <c r="C323" s="229" t="s">
        <v>598</v>
      </c>
      <c r="D323" s="211" t="s">
        <v>364</v>
      </c>
      <c r="E323" s="206" t="s">
        <v>599</v>
      </c>
      <c r="F323" s="272">
        <v>7.142857142857143</v>
      </c>
      <c r="G323" s="206" t="s">
        <v>24</v>
      </c>
      <c r="H323" s="213">
        <f t="shared" si="17"/>
        <v>7.142857142857143</v>
      </c>
      <c r="I323" s="218">
        <v>250000</v>
      </c>
      <c r="J323" s="219">
        <f t="shared" si="12"/>
        <v>1250000</v>
      </c>
      <c r="K323" s="207"/>
    </row>
    <row r="324" spans="1:11" ht="18">
      <c r="A324" s="257">
        <v>307</v>
      </c>
      <c r="B324" s="206">
        <v>3</v>
      </c>
      <c r="C324" s="229" t="s">
        <v>354</v>
      </c>
      <c r="D324" s="211" t="s">
        <v>192</v>
      </c>
      <c r="E324" s="206" t="s">
        <v>599</v>
      </c>
      <c r="F324" s="272">
        <v>7.142857142857143</v>
      </c>
      <c r="G324" s="206" t="s">
        <v>24</v>
      </c>
      <c r="H324" s="213">
        <f t="shared" si="17"/>
        <v>7.142857142857143</v>
      </c>
      <c r="I324" s="218">
        <v>250000</v>
      </c>
      <c r="J324" s="219">
        <f t="shared" si="12"/>
        <v>1250000</v>
      </c>
      <c r="K324" s="207"/>
    </row>
    <row r="325" spans="1:11" ht="18">
      <c r="A325" s="257">
        <v>308</v>
      </c>
      <c r="B325" s="206">
        <v>1</v>
      </c>
      <c r="C325" s="229" t="s">
        <v>600</v>
      </c>
      <c r="D325" s="211" t="s">
        <v>82</v>
      </c>
      <c r="E325" s="206" t="s">
        <v>607</v>
      </c>
      <c r="F325" s="272">
        <v>7.678571428571429</v>
      </c>
      <c r="G325" s="206" t="s">
        <v>24</v>
      </c>
      <c r="H325" s="213">
        <f t="shared" si="17"/>
        <v>7.678571428571429</v>
      </c>
      <c r="I325" s="218">
        <v>250000</v>
      </c>
      <c r="J325" s="219">
        <f t="shared" si="12"/>
        <v>1250000</v>
      </c>
      <c r="K325" s="207"/>
    </row>
    <row r="326" spans="1:11" ht="18">
      <c r="A326" s="257">
        <v>309</v>
      </c>
      <c r="B326" s="206">
        <v>2</v>
      </c>
      <c r="C326" s="229" t="s">
        <v>601</v>
      </c>
      <c r="D326" s="211" t="s">
        <v>602</v>
      </c>
      <c r="E326" s="206" t="s">
        <v>607</v>
      </c>
      <c r="F326" s="272">
        <v>7.392857142857143</v>
      </c>
      <c r="G326" s="206" t="s">
        <v>24</v>
      </c>
      <c r="H326" s="213">
        <f t="shared" si="17"/>
        <v>7.392857142857143</v>
      </c>
      <c r="I326" s="218">
        <v>250000</v>
      </c>
      <c r="J326" s="219">
        <f t="shared" si="12"/>
        <v>1250000</v>
      </c>
      <c r="K326" s="207"/>
    </row>
    <row r="327" spans="1:11" ht="18">
      <c r="A327" s="257">
        <v>310</v>
      </c>
      <c r="B327" s="206">
        <v>3</v>
      </c>
      <c r="C327" s="229" t="s">
        <v>184</v>
      </c>
      <c r="D327" s="211" t="s">
        <v>603</v>
      </c>
      <c r="E327" s="206" t="s">
        <v>607</v>
      </c>
      <c r="F327" s="272">
        <v>7.357142857142857</v>
      </c>
      <c r="G327" s="206" t="s">
        <v>24</v>
      </c>
      <c r="H327" s="213">
        <f t="shared" si="17"/>
        <v>7.357142857142857</v>
      </c>
      <c r="I327" s="218">
        <v>250000</v>
      </c>
      <c r="J327" s="219">
        <f t="shared" si="12"/>
        <v>1250000</v>
      </c>
      <c r="K327" s="207"/>
    </row>
    <row r="328" spans="1:11" ht="18">
      <c r="A328" s="257">
        <v>311</v>
      </c>
      <c r="B328" s="206">
        <v>4</v>
      </c>
      <c r="C328" s="269" t="s">
        <v>604</v>
      </c>
      <c r="D328" s="211" t="s">
        <v>39</v>
      </c>
      <c r="E328" s="206" t="s">
        <v>607</v>
      </c>
      <c r="F328" s="272">
        <v>7.285714285714286</v>
      </c>
      <c r="G328" s="206" t="s">
        <v>24</v>
      </c>
      <c r="H328" s="213">
        <f t="shared" si="17"/>
        <v>7.285714285714286</v>
      </c>
      <c r="I328" s="218">
        <v>250000</v>
      </c>
      <c r="J328" s="219">
        <f t="shared" si="12"/>
        <v>1250000</v>
      </c>
      <c r="K328" s="207"/>
    </row>
    <row r="329" spans="1:11" ht="18">
      <c r="A329" s="257">
        <v>312</v>
      </c>
      <c r="B329" s="206">
        <v>5</v>
      </c>
      <c r="C329" s="229" t="s">
        <v>605</v>
      </c>
      <c r="D329" s="211" t="s">
        <v>45</v>
      </c>
      <c r="E329" s="206" t="s">
        <v>607</v>
      </c>
      <c r="F329" s="272">
        <v>7.142857142857143</v>
      </c>
      <c r="G329" s="206" t="s">
        <v>24</v>
      </c>
      <c r="H329" s="213">
        <f t="shared" si="17"/>
        <v>7.142857142857143</v>
      </c>
      <c r="I329" s="218">
        <v>250000</v>
      </c>
      <c r="J329" s="219">
        <f aca="true" t="shared" si="18" ref="J329:J343">I329*5</f>
        <v>1250000</v>
      </c>
      <c r="K329" s="207"/>
    </row>
    <row r="330" spans="1:11" ht="18">
      <c r="A330" s="257">
        <v>313</v>
      </c>
      <c r="B330" s="206">
        <v>6</v>
      </c>
      <c r="C330" s="229" t="s">
        <v>606</v>
      </c>
      <c r="D330" s="211" t="s">
        <v>167</v>
      </c>
      <c r="E330" s="206" t="s">
        <v>607</v>
      </c>
      <c r="F330" s="272">
        <v>7.142857142857143</v>
      </c>
      <c r="G330" s="206" t="s">
        <v>24</v>
      </c>
      <c r="H330" s="213">
        <f t="shared" si="17"/>
        <v>7.142857142857143</v>
      </c>
      <c r="I330" s="218">
        <v>250000</v>
      </c>
      <c r="J330" s="219">
        <f t="shared" si="18"/>
        <v>1250000</v>
      </c>
      <c r="K330" s="207"/>
    </row>
    <row r="331" spans="1:11" ht="18">
      <c r="A331" s="257">
        <v>314</v>
      </c>
      <c r="B331" s="206">
        <v>1</v>
      </c>
      <c r="C331" s="229" t="s">
        <v>21</v>
      </c>
      <c r="D331" s="211" t="s">
        <v>115</v>
      </c>
      <c r="E331" s="206" t="s">
        <v>608</v>
      </c>
      <c r="F331" s="272">
        <v>7.321428571428571</v>
      </c>
      <c r="G331" s="206" t="s">
        <v>24</v>
      </c>
      <c r="H331" s="213">
        <f t="shared" si="17"/>
        <v>7.321428571428571</v>
      </c>
      <c r="I331" s="218">
        <v>250000</v>
      </c>
      <c r="J331" s="219">
        <f t="shared" si="18"/>
        <v>1250000</v>
      </c>
      <c r="K331" s="207"/>
    </row>
    <row r="332" spans="1:11" ht="18">
      <c r="A332" s="257">
        <v>315</v>
      </c>
      <c r="B332" s="206">
        <v>1</v>
      </c>
      <c r="C332" s="229" t="s">
        <v>34</v>
      </c>
      <c r="D332" s="211" t="s">
        <v>188</v>
      </c>
      <c r="E332" s="206" t="s">
        <v>444</v>
      </c>
      <c r="F332" s="272">
        <v>7.9655172413793105</v>
      </c>
      <c r="G332" s="206" t="s">
        <v>24</v>
      </c>
      <c r="H332" s="213">
        <f t="shared" si="17"/>
        <v>7.9655172413793105</v>
      </c>
      <c r="I332" s="218">
        <v>250000</v>
      </c>
      <c r="J332" s="219">
        <f t="shared" si="18"/>
        <v>1250000</v>
      </c>
      <c r="K332" s="207"/>
    </row>
    <row r="333" spans="1:11" ht="18">
      <c r="A333" s="257">
        <v>316</v>
      </c>
      <c r="B333" s="206">
        <v>2</v>
      </c>
      <c r="C333" s="229" t="s">
        <v>242</v>
      </c>
      <c r="D333" s="211" t="s">
        <v>43</v>
      </c>
      <c r="E333" s="206" t="s">
        <v>444</v>
      </c>
      <c r="F333" s="272">
        <v>7.689655172413793</v>
      </c>
      <c r="G333" s="206" t="s">
        <v>24</v>
      </c>
      <c r="H333" s="213">
        <f t="shared" si="17"/>
        <v>7.689655172413793</v>
      </c>
      <c r="I333" s="218">
        <v>250000</v>
      </c>
      <c r="J333" s="219">
        <f t="shared" si="18"/>
        <v>1250000</v>
      </c>
      <c r="K333" s="207"/>
    </row>
    <row r="334" spans="1:11" ht="18">
      <c r="A334" s="257">
        <v>317</v>
      </c>
      <c r="B334" s="206">
        <v>3</v>
      </c>
      <c r="C334" s="229" t="s">
        <v>256</v>
      </c>
      <c r="D334" s="211" t="s">
        <v>48</v>
      </c>
      <c r="E334" s="206" t="s">
        <v>444</v>
      </c>
      <c r="F334" s="272">
        <v>7.620689655172414</v>
      </c>
      <c r="G334" s="206" t="s">
        <v>24</v>
      </c>
      <c r="H334" s="213">
        <f t="shared" si="17"/>
        <v>7.620689655172414</v>
      </c>
      <c r="I334" s="218">
        <v>250000</v>
      </c>
      <c r="J334" s="219">
        <f t="shared" si="18"/>
        <v>1250000</v>
      </c>
      <c r="K334" s="207"/>
    </row>
    <row r="335" spans="1:11" ht="18">
      <c r="A335" s="257">
        <v>318</v>
      </c>
      <c r="B335" s="206">
        <v>4</v>
      </c>
      <c r="C335" s="229" t="s">
        <v>609</v>
      </c>
      <c r="D335" s="211" t="s">
        <v>129</v>
      </c>
      <c r="E335" s="206" t="s">
        <v>444</v>
      </c>
      <c r="F335" s="272">
        <v>7.172413793103448</v>
      </c>
      <c r="G335" s="206" t="s">
        <v>24</v>
      </c>
      <c r="H335" s="213">
        <f t="shared" si="17"/>
        <v>7.172413793103448</v>
      </c>
      <c r="I335" s="218">
        <v>250000</v>
      </c>
      <c r="J335" s="219">
        <f t="shared" si="18"/>
        <v>1250000</v>
      </c>
      <c r="K335" s="207"/>
    </row>
    <row r="336" spans="1:11" ht="18">
      <c r="A336" s="257">
        <v>319</v>
      </c>
      <c r="B336" s="206">
        <v>5</v>
      </c>
      <c r="C336" s="229" t="s">
        <v>21</v>
      </c>
      <c r="D336" s="211" t="s">
        <v>179</v>
      </c>
      <c r="E336" s="206" t="s">
        <v>444</v>
      </c>
      <c r="F336" s="272">
        <v>7.137931034482759</v>
      </c>
      <c r="G336" s="206" t="s">
        <v>24</v>
      </c>
      <c r="H336" s="213">
        <f t="shared" si="17"/>
        <v>7.137931034482759</v>
      </c>
      <c r="I336" s="218">
        <v>250000</v>
      </c>
      <c r="J336" s="219">
        <f t="shared" si="18"/>
        <v>1250000</v>
      </c>
      <c r="K336" s="207"/>
    </row>
    <row r="337" spans="1:11" ht="18">
      <c r="A337" s="257">
        <v>320</v>
      </c>
      <c r="B337" s="206">
        <v>6</v>
      </c>
      <c r="C337" s="229" t="s">
        <v>50</v>
      </c>
      <c r="D337" s="211" t="s">
        <v>610</v>
      </c>
      <c r="E337" s="206" t="s">
        <v>444</v>
      </c>
      <c r="F337" s="272">
        <v>7.137931034482759</v>
      </c>
      <c r="G337" s="206" t="s">
        <v>24</v>
      </c>
      <c r="H337" s="213">
        <f t="shared" si="17"/>
        <v>7.137931034482759</v>
      </c>
      <c r="I337" s="218">
        <v>250000</v>
      </c>
      <c r="J337" s="219">
        <f t="shared" si="18"/>
        <v>1250000</v>
      </c>
      <c r="K337" s="207"/>
    </row>
    <row r="338" spans="1:11" ht="18">
      <c r="A338" s="257">
        <v>321</v>
      </c>
      <c r="B338" s="206">
        <v>7</v>
      </c>
      <c r="C338" s="229" t="s">
        <v>611</v>
      </c>
      <c r="D338" s="211" t="s">
        <v>49</v>
      </c>
      <c r="E338" s="206" t="s">
        <v>444</v>
      </c>
      <c r="F338" s="272">
        <v>7.137931034482759</v>
      </c>
      <c r="G338" s="206" t="s">
        <v>24</v>
      </c>
      <c r="H338" s="213">
        <f t="shared" si="17"/>
        <v>7.137931034482759</v>
      </c>
      <c r="I338" s="218">
        <v>250000</v>
      </c>
      <c r="J338" s="219">
        <f t="shared" si="18"/>
        <v>1250000</v>
      </c>
      <c r="K338" s="207"/>
    </row>
    <row r="339" spans="1:11" ht="18">
      <c r="A339" s="257">
        <v>322</v>
      </c>
      <c r="B339" s="206">
        <v>8</v>
      </c>
      <c r="C339" s="229" t="s">
        <v>527</v>
      </c>
      <c r="D339" s="211" t="s">
        <v>364</v>
      </c>
      <c r="E339" s="206" t="s">
        <v>444</v>
      </c>
      <c r="F339" s="272">
        <v>7.137931034482759</v>
      </c>
      <c r="G339" s="206" t="s">
        <v>24</v>
      </c>
      <c r="H339" s="213">
        <f t="shared" si="17"/>
        <v>7.137931034482759</v>
      </c>
      <c r="I339" s="218">
        <v>250000</v>
      </c>
      <c r="J339" s="219">
        <f t="shared" si="18"/>
        <v>1250000</v>
      </c>
      <c r="K339" s="207"/>
    </row>
    <row r="340" spans="1:11" ht="18">
      <c r="A340" s="257">
        <v>323</v>
      </c>
      <c r="B340" s="206">
        <v>1</v>
      </c>
      <c r="C340" s="229" t="s">
        <v>329</v>
      </c>
      <c r="D340" s="211" t="s">
        <v>84</v>
      </c>
      <c r="E340" s="206" t="s">
        <v>613</v>
      </c>
      <c r="F340" s="272">
        <v>7.730769230769231</v>
      </c>
      <c r="G340" s="206" t="s">
        <v>24</v>
      </c>
      <c r="H340" s="213">
        <f t="shared" si="17"/>
        <v>7.730769230769231</v>
      </c>
      <c r="I340" s="218">
        <v>250000</v>
      </c>
      <c r="J340" s="219">
        <f t="shared" si="18"/>
        <v>1250000</v>
      </c>
      <c r="K340" s="207"/>
    </row>
    <row r="341" spans="1:11" ht="18">
      <c r="A341" s="257">
        <v>324</v>
      </c>
      <c r="B341" s="206">
        <v>2</v>
      </c>
      <c r="C341" s="229" t="s">
        <v>612</v>
      </c>
      <c r="D341" s="211" t="s">
        <v>226</v>
      </c>
      <c r="E341" s="206" t="s">
        <v>613</v>
      </c>
      <c r="F341" s="272">
        <v>7.346153846153846</v>
      </c>
      <c r="G341" s="206" t="s">
        <v>24</v>
      </c>
      <c r="H341" s="213">
        <f t="shared" si="17"/>
        <v>7.346153846153846</v>
      </c>
      <c r="I341" s="218">
        <v>250000</v>
      </c>
      <c r="J341" s="219">
        <f t="shared" si="18"/>
        <v>1250000</v>
      </c>
      <c r="K341" s="207"/>
    </row>
    <row r="342" spans="1:11" ht="18.75">
      <c r="A342" s="257">
        <v>325</v>
      </c>
      <c r="B342" s="206">
        <v>1</v>
      </c>
      <c r="C342" s="379" t="s">
        <v>626</v>
      </c>
      <c r="D342" s="276" t="s">
        <v>625</v>
      </c>
      <c r="E342" s="206" t="s">
        <v>628</v>
      </c>
      <c r="F342" s="272">
        <v>7.84</v>
      </c>
      <c r="G342" s="206" t="s">
        <v>24</v>
      </c>
      <c r="H342" s="213">
        <f t="shared" si="17"/>
        <v>7.84</v>
      </c>
      <c r="I342" s="218">
        <v>320000</v>
      </c>
      <c r="J342" s="219">
        <f t="shared" si="18"/>
        <v>1600000</v>
      </c>
      <c r="K342" s="207"/>
    </row>
    <row r="343" spans="1:11" ht="18.75">
      <c r="A343" s="257">
        <v>326</v>
      </c>
      <c r="B343" s="206">
        <v>2</v>
      </c>
      <c r="C343" s="379" t="s">
        <v>627</v>
      </c>
      <c r="D343" s="276" t="s">
        <v>513</v>
      </c>
      <c r="E343" s="206" t="s">
        <v>628</v>
      </c>
      <c r="F343" s="272">
        <v>7.53</v>
      </c>
      <c r="G343" s="206" t="s">
        <v>24</v>
      </c>
      <c r="H343" s="213">
        <f t="shared" si="17"/>
        <v>7.53</v>
      </c>
      <c r="I343" s="218">
        <v>320000</v>
      </c>
      <c r="J343" s="219">
        <f t="shared" si="18"/>
        <v>1600000</v>
      </c>
      <c r="K343" s="207"/>
    </row>
    <row r="344" spans="1:11" ht="18">
      <c r="A344" s="345">
        <v>327</v>
      </c>
      <c r="B344" s="208">
        <v>1</v>
      </c>
      <c r="C344" s="384" t="s">
        <v>73</v>
      </c>
      <c r="D344" s="385" t="s">
        <v>629</v>
      </c>
      <c r="E344" s="208" t="s">
        <v>630</v>
      </c>
      <c r="F344" s="355">
        <v>7.47</v>
      </c>
      <c r="G344" s="208" t="s">
        <v>24</v>
      </c>
      <c r="H344" s="326">
        <f t="shared" si="17"/>
        <v>7.47</v>
      </c>
      <c r="I344" s="218">
        <v>320000</v>
      </c>
      <c r="J344" s="328">
        <f>I344*5</f>
        <v>1600000</v>
      </c>
      <c r="K344" s="209"/>
    </row>
    <row r="345" spans="1:11" ht="18">
      <c r="A345" s="257"/>
      <c r="B345" s="206">
        <v>2</v>
      </c>
      <c r="C345" s="386" t="s">
        <v>314</v>
      </c>
      <c r="D345" s="377" t="s">
        <v>81</v>
      </c>
      <c r="E345" s="208" t="s">
        <v>630</v>
      </c>
      <c r="F345" s="272">
        <v>7</v>
      </c>
      <c r="G345" s="208" t="s">
        <v>24</v>
      </c>
      <c r="H345" s="213">
        <f t="shared" si="17"/>
        <v>7</v>
      </c>
      <c r="I345" s="218">
        <v>320000</v>
      </c>
      <c r="J345" s="328">
        <f>I345*5</f>
        <v>1600000</v>
      </c>
      <c r="K345" s="207"/>
    </row>
    <row r="346" spans="1:11" ht="18">
      <c r="A346" s="360"/>
      <c r="B346" s="225"/>
      <c r="C346" s="380"/>
      <c r="D346" s="378"/>
      <c r="E346" s="225"/>
      <c r="F346" s="292"/>
      <c r="G346" s="225"/>
      <c r="H346" s="226"/>
      <c r="I346" s="227"/>
      <c r="J346" s="228"/>
      <c r="K346" s="259"/>
    </row>
    <row r="347" spans="1:11" ht="18.75">
      <c r="A347" s="248"/>
      <c r="B347" s="282"/>
      <c r="C347" s="363"/>
      <c r="D347" s="364"/>
      <c r="E347" s="282"/>
      <c r="F347" s="331"/>
      <c r="G347" s="282"/>
      <c r="H347" s="286"/>
      <c r="I347" s="287"/>
      <c r="J347" s="301">
        <f>SUM(J10:J344)</f>
        <v>506250000</v>
      </c>
      <c r="K347" s="267"/>
    </row>
    <row r="348" spans="1:11" ht="18.75">
      <c r="A348" s="367"/>
      <c r="B348" s="368"/>
      <c r="C348" s="369"/>
      <c r="D348" s="369"/>
      <c r="E348" s="368"/>
      <c r="F348" s="370"/>
      <c r="G348" s="368"/>
      <c r="H348" s="371"/>
      <c r="I348" s="372"/>
      <c r="J348" s="373"/>
      <c r="K348" s="374"/>
    </row>
    <row r="349" spans="1:11" ht="18.75">
      <c r="A349" s="367"/>
      <c r="B349" s="368"/>
      <c r="C349" s="369"/>
      <c r="D349" s="369"/>
      <c r="E349" s="368"/>
      <c r="F349" s="370"/>
      <c r="G349" s="368"/>
      <c r="H349" s="371"/>
      <c r="I349" s="372"/>
      <c r="J349" s="373"/>
      <c r="K349" s="374"/>
    </row>
    <row r="350" spans="3:11" ht="17.25">
      <c r="C350" s="78" t="s">
        <v>52</v>
      </c>
      <c r="D350" s="78"/>
      <c r="E350" s="78"/>
      <c r="F350" s="78"/>
      <c r="G350" s="78" t="s">
        <v>227</v>
      </c>
      <c r="H350" s="79"/>
      <c r="I350" s="78"/>
      <c r="J350" s="80" t="s">
        <v>150</v>
      </c>
      <c r="K350" s="77"/>
    </row>
    <row r="354" spans="7:10" ht="18">
      <c r="G354" s="85" t="s">
        <v>228</v>
      </c>
      <c r="H354" s="86"/>
      <c r="I354" s="85"/>
      <c r="J354" s="87" t="s">
        <v>149</v>
      </c>
    </row>
    <row r="372" spans="1:4" ht="16.5">
      <c r="A372" s="430" t="s">
        <v>255</v>
      </c>
      <c r="B372" s="430"/>
      <c r="C372" s="430"/>
      <c r="D372" s="430"/>
    </row>
    <row r="373" spans="1:4" ht="17.25">
      <c r="A373" s="431" t="s">
        <v>1</v>
      </c>
      <c r="B373" s="431"/>
      <c r="C373" s="431"/>
      <c r="D373" s="431"/>
    </row>
    <row r="374" spans="1:4" ht="16.5">
      <c r="A374" s="334"/>
      <c r="B374" s="334"/>
      <c r="C374" s="334"/>
      <c r="D374" s="334"/>
    </row>
    <row r="375" spans="1:11" ht="17.25">
      <c r="A375" s="433" t="s">
        <v>261</v>
      </c>
      <c r="B375" s="433"/>
      <c r="C375" s="433"/>
      <c r="D375" s="433"/>
      <c r="E375" s="433"/>
      <c r="F375" s="433"/>
      <c r="G375" s="433"/>
      <c r="H375" s="433"/>
      <c r="I375" s="433"/>
      <c r="J375" s="433"/>
      <c r="K375" s="433"/>
    </row>
    <row r="376" spans="1:11" ht="15">
      <c r="A376" s="413" t="s">
        <v>401</v>
      </c>
      <c r="B376" s="413"/>
      <c r="C376" s="413"/>
      <c r="D376" s="413"/>
      <c r="E376" s="413"/>
      <c r="F376" s="413"/>
      <c r="G376" s="413"/>
      <c r="H376" s="413"/>
      <c r="I376" s="413"/>
      <c r="J376" s="413"/>
      <c r="K376" s="413"/>
    </row>
    <row r="377" spans="1:11" ht="15.75">
      <c r="A377" s="1"/>
      <c r="B377" s="265"/>
      <c r="C377" s="3"/>
      <c r="D377" s="3"/>
      <c r="E377" s="4"/>
      <c r="F377" s="3"/>
      <c r="G377" s="5"/>
      <c r="H377" s="5"/>
      <c r="I377" s="6"/>
      <c r="J377" s="7"/>
      <c r="K377" s="3"/>
    </row>
    <row r="378" spans="1:11" ht="18.75">
      <c r="A378" s="231" t="s">
        <v>3</v>
      </c>
      <c r="B378" s="232" t="s">
        <v>4</v>
      </c>
      <c r="C378" s="233"/>
      <c r="D378" s="234"/>
      <c r="E378" s="235"/>
      <c r="F378" s="236" t="s">
        <v>5</v>
      </c>
      <c r="G378" s="237"/>
      <c r="H378" s="237"/>
      <c r="I378" s="238" t="s">
        <v>6</v>
      </c>
      <c r="J378" s="239" t="s">
        <v>7</v>
      </c>
      <c r="K378" s="240" t="s">
        <v>8</v>
      </c>
    </row>
    <row r="379" spans="1:11" ht="18.75">
      <c r="A379" s="241" t="s">
        <v>9</v>
      </c>
      <c r="B379" s="242" t="s">
        <v>9</v>
      </c>
      <c r="C379" s="243" t="s">
        <v>10</v>
      </c>
      <c r="D379" s="242"/>
      <c r="E379" s="244" t="s">
        <v>11</v>
      </c>
      <c r="F379" s="244" t="s">
        <v>12</v>
      </c>
      <c r="G379" s="245" t="s">
        <v>13</v>
      </c>
      <c r="H379" s="245" t="s">
        <v>7</v>
      </c>
      <c r="I379" s="246" t="s">
        <v>14</v>
      </c>
      <c r="J379" s="247" t="s">
        <v>15</v>
      </c>
      <c r="K379" s="245" t="s">
        <v>16</v>
      </c>
    </row>
    <row r="380" spans="1:11" ht="18.75">
      <c r="A380" s="248"/>
      <c r="B380" s="249" t="s">
        <v>17</v>
      </c>
      <c r="C380" s="250"/>
      <c r="D380" s="251"/>
      <c r="E380" s="252"/>
      <c r="F380" s="252" t="s">
        <v>18</v>
      </c>
      <c r="G380" s="253" t="s">
        <v>19</v>
      </c>
      <c r="H380" s="253"/>
      <c r="I380" s="254"/>
      <c r="J380" s="254" t="s">
        <v>20</v>
      </c>
      <c r="K380" s="255"/>
    </row>
    <row r="381" spans="1:11" ht="18.75">
      <c r="A381" s="256">
        <v>1</v>
      </c>
      <c r="B381" s="204">
        <v>1</v>
      </c>
      <c r="C381" s="337" t="s">
        <v>262</v>
      </c>
      <c r="D381" s="338" t="s">
        <v>263</v>
      </c>
      <c r="E381" s="204" t="s">
        <v>282</v>
      </c>
      <c r="F381" s="271">
        <v>8.13</v>
      </c>
      <c r="G381" s="206" t="s">
        <v>24</v>
      </c>
      <c r="H381" s="212">
        <f aca="true" t="shared" si="19" ref="H381:H412">F381</f>
        <v>8.13</v>
      </c>
      <c r="I381" s="216">
        <v>360000</v>
      </c>
      <c r="J381" s="217">
        <f aca="true" t="shared" si="20" ref="J381:J412">I381*5</f>
        <v>1800000</v>
      </c>
      <c r="K381" s="205"/>
    </row>
    <row r="382" spans="1:11" ht="18.75">
      <c r="A382" s="257">
        <v>2</v>
      </c>
      <c r="B382" s="206">
        <v>2</v>
      </c>
      <c r="C382" s="339" t="s">
        <v>212</v>
      </c>
      <c r="D382" s="340" t="s">
        <v>264</v>
      </c>
      <c r="E382" s="206" t="s">
        <v>282</v>
      </c>
      <c r="F382" s="272">
        <v>8.03</v>
      </c>
      <c r="G382" s="206" t="s">
        <v>24</v>
      </c>
      <c r="H382" s="213">
        <f t="shared" si="19"/>
        <v>8.03</v>
      </c>
      <c r="I382" s="218">
        <v>360000</v>
      </c>
      <c r="J382" s="219">
        <f t="shared" si="20"/>
        <v>1800000</v>
      </c>
      <c r="K382" s="207"/>
    </row>
    <row r="383" spans="1:11" ht="18.75">
      <c r="A383" s="257">
        <v>3</v>
      </c>
      <c r="B383" s="206">
        <v>3</v>
      </c>
      <c r="C383" s="339" t="s">
        <v>265</v>
      </c>
      <c r="D383" s="340" t="s">
        <v>266</v>
      </c>
      <c r="E383" s="206" t="s">
        <v>282</v>
      </c>
      <c r="F383" s="272">
        <v>7.9</v>
      </c>
      <c r="G383" s="206" t="s">
        <v>24</v>
      </c>
      <c r="H383" s="213">
        <f t="shared" si="19"/>
        <v>7.9</v>
      </c>
      <c r="I383" s="218">
        <v>310000</v>
      </c>
      <c r="J383" s="219">
        <f t="shared" si="20"/>
        <v>1550000</v>
      </c>
      <c r="K383" s="207"/>
    </row>
    <row r="384" spans="1:11" ht="18.75">
      <c r="A384" s="257">
        <v>4</v>
      </c>
      <c r="B384" s="206">
        <v>4</v>
      </c>
      <c r="C384" s="339" t="s">
        <v>267</v>
      </c>
      <c r="D384" s="340" t="s">
        <v>268</v>
      </c>
      <c r="E384" s="206" t="s">
        <v>282</v>
      </c>
      <c r="F384" s="272">
        <v>7.9</v>
      </c>
      <c r="G384" s="206" t="s">
        <v>24</v>
      </c>
      <c r="H384" s="213">
        <f t="shared" si="19"/>
        <v>7.9</v>
      </c>
      <c r="I384" s="218">
        <v>310000</v>
      </c>
      <c r="J384" s="219">
        <f t="shared" si="20"/>
        <v>1550000</v>
      </c>
      <c r="K384" s="207"/>
    </row>
    <row r="385" spans="1:11" ht="18.75">
      <c r="A385" s="257">
        <v>5</v>
      </c>
      <c r="B385" s="206">
        <v>5</v>
      </c>
      <c r="C385" s="339" t="s">
        <v>269</v>
      </c>
      <c r="D385" s="340" t="s">
        <v>270</v>
      </c>
      <c r="E385" s="206" t="s">
        <v>282</v>
      </c>
      <c r="F385" s="272">
        <v>7.83</v>
      </c>
      <c r="G385" s="206" t="s">
        <v>24</v>
      </c>
      <c r="H385" s="213">
        <f t="shared" si="19"/>
        <v>7.83</v>
      </c>
      <c r="I385" s="218">
        <v>310000</v>
      </c>
      <c r="J385" s="219">
        <f t="shared" si="20"/>
        <v>1550000</v>
      </c>
      <c r="K385" s="207"/>
    </row>
    <row r="386" spans="1:11" ht="18.75">
      <c r="A386" s="257">
        <v>6</v>
      </c>
      <c r="B386" s="206">
        <v>6</v>
      </c>
      <c r="C386" s="339" t="s">
        <v>271</v>
      </c>
      <c r="D386" s="340" t="s">
        <v>272</v>
      </c>
      <c r="E386" s="206" t="s">
        <v>282</v>
      </c>
      <c r="F386" s="272">
        <v>7.77</v>
      </c>
      <c r="G386" s="206" t="s">
        <v>24</v>
      </c>
      <c r="H386" s="213">
        <f t="shared" si="19"/>
        <v>7.77</v>
      </c>
      <c r="I386" s="218">
        <v>310000</v>
      </c>
      <c r="J386" s="219">
        <f t="shared" si="20"/>
        <v>1550000</v>
      </c>
      <c r="K386" s="207"/>
    </row>
    <row r="387" spans="1:11" ht="18.75">
      <c r="A387" s="257">
        <v>7</v>
      </c>
      <c r="B387" s="206">
        <v>7</v>
      </c>
      <c r="C387" s="339" t="s">
        <v>273</v>
      </c>
      <c r="D387" s="340" t="s">
        <v>268</v>
      </c>
      <c r="E387" s="206" t="s">
        <v>282</v>
      </c>
      <c r="F387" s="272">
        <v>7.77</v>
      </c>
      <c r="G387" s="206" t="s">
        <v>24</v>
      </c>
      <c r="H387" s="213">
        <f t="shared" si="19"/>
        <v>7.77</v>
      </c>
      <c r="I387" s="218">
        <v>310000</v>
      </c>
      <c r="J387" s="219">
        <f t="shared" si="20"/>
        <v>1550000</v>
      </c>
      <c r="K387" s="207"/>
    </row>
    <row r="388" spans="1:11" ht="18.75">
      <c r="A388" s="257">
        <v>8</v>
      </c>
      <c r="B388" s="206">
        <v>8</v>
      </c>
      <c r="C388" s="339" t="s">
        <v>212</v>
      </c>
      <c r="D388" s="340" t="s">
        <v>274</v>
      </c>
      <c r="E388" s="206" t="s">
        <v>282</v>
      </c>
      <c r="F388" s="272">
        <v>7.67</v>
      </c>
      <c r="G388" s="206" t="s">
        <v>24</v>
      </c>
      <c r="H388" s="213">
        <f t="shared" si="19"/>
        <v>7.67</v>
      </c>
      <c r="I388" s="218">
        <v>310000</v>
      </c>
      <c r="J388" s="219">
        <f t="shared" si="20"/>
        <v>1550000</v>
      </c>
      <c r="K388" s="207"/>
    </row>
    <row r="389" spans="1:11" ht="18.75">
      <c r="A389" s="257">
        <v>9</v>
      </c>
      <c r="B389" s="206">
        <v>9</v>
      </c>
      <c r="C389" s="339" t="s">
        <v>275</v>
      </c>
      <c r="D389" s="340" t="s">
        <v>276</v>
      </c>
      <c r="E389" s="206" t="s">
        <v>282</v>
      </c>
      <c r="F389" s="272">
        <v>7.67</v>
      </c>
      <c r="G389" s="206" t="s">
        <v>24</v>
      </c>
      <c r="H389" s="213">
        <f t="shared" si="19"/>
        <v>7.67</v>
      </c>
      <c r="I389" s="218">
        <v>310000</v>
      </c>
      <c r="J389" s="219">
        <f t="shared" si="20"/>
        <v>1550000</v>
      </c>
      <c r="K389" s="207"/>
    </row>
    <row r="390" spans="1:11" ht="18.75">
      <c r="A390" s="257">
        <v>10</v>
      </c>
      <c r="B390" s="206">
        <v>10</v>
      </c>
      <c r="C390" s="339" t="s">
        <v>277</v>
      </c>
      <c r="D390" s="340" t="s">
        <v>37</v>
      </c>
      <c r="E390" s="206" t="s">
        <v>282</v>
      </c>
      <c r="F390" s="272">
        <v>7.57</v>
      </c>
      <c r="G390" s="206" t="s">
        <v>24</v>
      </c>
      <c r="H390" s="213">
        <f t="shared" si="19"/>
        <v>7.57</v>
      </c>
      <c r="I390" s="218">
        <v>310000</v>
      </c>
      <c r="J390" s="219">
        <f t="shared" si="20"/>
        <v>1550000</v>
      </c>
      <c r="K390" s="207"/>
    </row>
    <row r="391" spans="1:11" ht="18.75">
      <c r="A391" s="257">
        <v>11</v>
      </c>
      <c r="B391" s="206">
        <v>11</v>
      </c>
      <c r="C391" s="339" t="s">
        <v>278</v>
      </c>
      <c r="D391" s="340" t="s">
        <v>268</v>
      </c>
      <c r="E391" s="206" t="s">
        <v>282</v>
      </c>
      <c r="F391" s="272">
        <v>7.57</v>
      </c>
      <c r="G391" s="206" t="s">
        <v>24</v>
      </c>
      <c r="H391" s="213">
        <f t="shared" si="19"/>
        <v>7.57</v>
      </c>
      <c r="I391" s="218">
        <v>310000</v>
      </c>
      <c r="J391" s="219">
        <f t="shared" si="20"/>
        <v>1550000</v>
      </c>
      <c r="K391" s="207"/>
    </row>
    <row r="392" spans="1:11" ht="18.75">
      <c r="A392" s="257">
        <v>12</v>
      </c>
      <c r="B392" s="206">
        <v>12</v>
      </c>
      <c r="C392" s="339" t="s">
        <v>278</v>
      </c>
      <c r="D392" s="340" t="s">
        <v>279</v>
      </c>
      <c r="E392" s="206" t="s">
        <v>282</v>
      </c>
      <c r="F392" s="272">
        <v>7.47</v>
      </c>
      <c r="G392" s="206" t="s">
        <v>24</v>
      </c>
      <c r="H392" s="213">
        <f t="shared" si="19"/>
        <v>7.47</v>
      </c>
      <c r="I392" s="218">
        <v>310000</v>
      </c>
      <c r="J392" s="219">
        <f t="shared" si="20"/>
        <v>1550000</v>
      </c>
      <c r="K392" s="207"/>
    </row>
    <row r="393" spans="1:11" ht="18.75">
      <c r="A393" s="257">
        <v>13</v>
      </c>
      <c r="B393" s="206">
        <v>13</v>
      </c>
      <c r="C393" s="339" t="s">
        <v>212</v>
      </c>
      <c r="D393" s="340" t="s">
        <v>264</v>
      </c>
      <c r="E393" s="206" t="s">
        <v>282</v>
      </c>
      <c r="F393" s="272">
        <v>7.4</v>
      </c>
      <c r="G393" s="206" t="s">
        <v>24</v>
      </c>
      <c r="H393" s="213">
        <f t="shared" si="19"/>
        <v>7.4</v>
      </c>
      <c r="I393" s="218">
        <v>310000</v>
      </c>
      <c r="J393" s="219">
        <f t="shared" si="20"/>
        <v>1550000</v>
      </c>
      <c r="K393" s="207"/>
    </row>
    <row r="394" spans="1:11" ht="18.75">
      <c r="A394" s="257">
        <v>14</v>
      </c>
      <c r="B394" s="225">
        <v>14</v>
      </c>
      <c r="C394" s="341" t="s">
        <v>280</v>
      </c>
      <c r="D394" s="342" t="s">
        <v>281</v>
      </c>
      <c r="E394" s="225" t="s">
        <v>282</v>
      </c>
      <c r="F394" s="292">
        <v>7.4</v>
      </c>
      <c r="G394" s="225" t="s">
        <v>24</v>
      </c>
      <c r="H394" s="226">
        <f t="shared" si="19"/>
        <v>7.4</v>
      </c>
      <c r="I394" s="227">
        <v>310000</v>
      </c>
      <c r="J394" s="228">
        <f t="shared" si="20"/>
        <v>1550000</v>
      </c>
      <c r="K394" s="259"/>
    </row>
    <row r="395" spans="1:11" ht="18.75">
      <c r="A395" s="257">
        <v>15</v>
      </c>
      <c r="B395" s="214">
        <v>1</v>
      </c>
      <c r="C395" s="337" t="s">
        <v>283</v>
      </c>
      <c r="D395" s="338" t="s">
        <v>284</v>
      </c>
      <c r="E395" s="214" t="s">
        <v>298</v>
      </c>
      <c r="F395" s="271">
        <v>7.77</v>
      </c>
      <c r="G395" s="214" t="s">
        <v>24</v>
      </c>
      <c r="H395" s="221">
        <f t="shared" si="19"/>
        <v>7.77</v>
      </c>
      <c r="I395" s="222">
        <v>310000</v>
      </c>
      <c r="J395" s="223">
        <f t="shared" si="20"/>
        <v>1550000</v>
      </c>
      <c r="K395" s="258"/>
    </row>
    <row r="396" spans="1:11" ht="18.75">
      <c r="A396" s="257">
        <v>16</v>
      </c>
      <c r="B396" s="214">
        <v>2</v>
      </c>
      <c r="C396" s="339" t="s">
        <v>285</v>
      </c>
      <c r="D396" s="340" t="s">
        <v>211</v>
      </c>
      <c r="E396" s="214" t="s">
        <v>298</v>
      </c>
      <c r="F396" s="272">
        <v>7.73</v>
      </c>
      <c r="G396" s="206" t="s">
        <v>24</v>
      </c>
      <c r="H396" s="221">
        <f t="shared" si="19"/>
        <v>7.73</v>
      </c>
      <c r="I396" s="218">
        <v>310000</v>
      </c>
      <c r="J396" s="219">
        <f t="shared" si="20"/>
        <v>1550000</v>
      </c>
      <c r="K396" s="207"/>
    </row>
    <row r="397" spans="1:11" ht="18.75">
      <c r="A397" s="257">
        <v>17</v>
      </c>
      <c r="B397" s="214">
        <v>3</v>
      </c>
      <c r="C397" s="339" t="s">
        <v>286</v>
      </c>
      <c r="D397" s="340" t="s">
        <v>287</v>
      </c>
      <c r="E397" s="214" t="s">
        <v>298</v>
      </c>
      <c r="F397" s="272">
        <v>7.73</v>
      </c>
      <c r="G397" s="206" t="s">
        <v>24</v>
      </c>
      <c r="H397" s="221">
        <f t="shared" si="19"/>
        <v>7.73</v>
      </c>
      <c r="I397" s="218">
        <v>310000</v>
      </c>
      <c r="J397" s="219">
        <f t="shared" si="20"/>
        <v>1550000</v>
      </c>
      <c r="K397" s="258"/>
    </row>
    <row r="398" spans="1:11" ht="18.75">
      <c r="A398" s="257">
        <v>18</v>
      </c>
      <c r="B398" s="214">
        <v>4</v>
      </c>
      <c r="C398" s="339" t="s">
        <v>288</v>
      </c>
      <c r="D398" s="340" t="s">
        <v>43</v>
      </c>
      <c r="E398" s="214" t="s">
        <v>298</v>
      </c>
      <c r="F398" s="272">
        <v>7.73</v>
      </c>
      <c r="G398" s="206" t="s">
        <v>24</v>
      </c>
      <c r="H398" s="221">
        <f t="shared" si="19"/>
        <v>7.73</v>
      </c>
      <c r="I398" s="218">
        <v>310000</v>
      </c>
      <c r="J398" s="219">
        <f t="shared" si="20"/>
        <v>1550000</v>
      </c>
      <c r="K398" s="258"/>
    </row>
    <row r="399" spans="1:11" ht="18.75">
      <c r="A399" s="257">
        <v>19</v>
      </c>
      <c r="B399" s="214">
        <v>5</v>
      </c>
      <c r="C399" s="339" t="s">
        <v>289</v>
      </c>
      <c r="D399" s="340" t="s">
        <v>290</v>
      </c>
      <c r="E399" s="214" t="s">
        <v>298</v>
      </c>
      <c r="F399" s="272">
        <v>7.63</v>
      </c>
      <c r="G399" s="206" t="s">
        <v>24</v>
      </c>
      <c r="H399" s="221">
        <f t="shared" si="19"/>
        <v>7.63</v>
      </c>
      <c r="I399" s="218">
        <v>310000</v>
      </c>
      <c r="J399" s="219">
        <f t="shared" si="20"/>
        <v>1550000</v>
      </c>
      <c r="K399" s="258"/>
    </row>
    <row r="400" spans="1:11" ht="18.75">
      <c r="A400" s="257">
        <v>20</v>
      </c>
      <c r="B400" s="214">
        <v>6</v>
      </c>
      <c r="C400" s="339" t="s">
        <v>291</v>
      </c>
      <c r="D400" s="340" t="s">
        <v>292</v>
      </c>
      <c r="E400" s="214" t="s">
        <v>298</v>
      </c>
      <c r="F400" s="272">
        <v>7.53</v>
      </c>
      <c r="G400" s="206" t="s">
        <v>24</v>
      </c>
      <c r="H400" s="221">
        <f t="shared" si="19"/>
        <v>7.53</v>
      </c>
      <c r="I400" s="218">
        <v>310000</v>
      </c>
      <c r="J400" s="219">
        <f t="shared" si="20"/>
        <v>1550000</v>
      </c>
      <c r="K400" s="207"/>
    </row>
    <row r="401" spans="1:11" ht="18.75">
      <c r="A401" s="257">
        <v>21</v>
      </c>
      <c r="B401" s="214">
        <v>7</v>
      </c>
      <c r="C401" s="339" t="s">
        <v>293</v>
      </c>
      <c r="D401" s="340" t="s">
        <v>294</v>
      </c>
      <c r="E401" s="214" t="s">
        <v>298</v>
      </c>
      <c r="F401" s="272">
        <v>7.5</v>
      </c>
      <c r="G401" s="206" t="s">
        <v>24</v>
      </c>
      <c r="H401" s="221">
        <f t="shared" si="19"/>
        <v>7.5</v>
      </c>
      <c r="I401" s="218">
        <v>310000</v>
      </c>
      <c r="J401" s="219">
        <f t="shared" si="20"/>
        <v>1550000</v>
      </c>
      <c r="K401" s="207"/>
    </row>
    <row r="402" spans="1:11" ht="18.75">
      <c r="A402" s="257">
        <v>22</v>
      </c>
      <c r="B402" s="214">
        <v>8</v>
      </c>
      <c r="C402" s="339" t="s">
        <v>212</v>
      </c>
      <c r="D402" s="340" t="s">
        <v>295</v>
      </c>
      <c r="E402" s="214" t="s">
        <v>298</v>
      </c>
      <c r="F402" s="272">
        <v>7.47</v>
      </c>
      <c r="G402" s="206" t="s">
        <v>24</v>
      </c>
      <c r="H402" s="221">
        <f t="shared" si="19"/>
        <v>7.47</v>
      </c>
      <c r="I402" s="218">
        <v>310000</v>
      </c>
      <c r="J402" s="219">
        <f t="shared" si="20"/>
        <v>1550000</v>
      </c>
      <c r="K402" s="207"/>
    </row>
    <row r="403" spans="1:11" ht="18.75">
      <c r="A403" s="257">
        <v>23</v>
      </c>
      <c r="B403" s="214">
        <v>9</v>
      </c>
      <c r="C403" s="339" t="s">
        <v>296</v>
      </c>
      <c r="D403" s="340" t="s">
        <v>192</v>
      </c>
      <c r="E403" s="214" t="s">
        <v>298</v>
      </c>
      <c r="F403" s="272">
        <v>7.47</v>
      </c>
      <c r="G403" s="206" t="s">
        <v>24</v>
      </c>
      <c r="H403" s="221">
        <f t="shared" si="19"/>
        <v>7.47</v>
      </c>
      <c r="I403" s="218">
        <v>310000</v>
      </c>
      <c r="J403" s="219">
        <f t="shared" si="20"/>
        <v>1550000</v>
      </c>
      <c r="K403" s="207"/>
    </row>
    <row r="404" spans="1:11" ht="18.75">
      <c r="A404" s="345">
        <v>24</v>
      </c>
      <c r="B404" s="208">
        <v>10</v>
      </c>
      <c r="C404" s="339" t="s">
        <v>297</v>
      </c>
      <c r="D404" s="340" t="s">
        <v>213</v>
      </c>
      <c r="E404" s="208" t="s">
        <v>298</v>
      </c>
      <c r="F404" s="355">
        <v>7.4</v>
      </c>
      <c r="G404" s="208" t="s">
        <v>24</v>
      </c>
      <c r="H404" s="326">
        <f t="shared" si="19"/>
        <v>7.4</v>
      </c>
      <c r="I404" s="327">
        <v>310000</v>
      </c>
      <c r="J404" s="328">
        <f t="shared" si="20"/>
        <v>1550000</v>
      </c>
      <c r="K404" s="209"/>
    </row>
    <row r="405" spans="1:11" ht="18.75">
      <c r="A405" s="345">
        <v>25</v>
      </c>
      <c r="B405" s="208">
        <v>11</v>
      </c>
      <c r="C405" s="339" t="s">
        <v>394</v>
      </c>
      <c r="D405" s="340" t="s">
        <v>100</v>
      </c>
      <c r="E405" s="208" t="s">
        <v>298</v>
      </c>
      <c r="F405" s="272">
        <v>7.37</v>
      </c>
      <c r="G405" s="208" t="s">
        <v>24</v>
      </c>
      <c r="H405" s="213">
        <f t="shared" si="19"/>
        <v>7.37</v>
      </c>
      <c r="I405" s="327">
        <v>310000</v>
      </c>
      <c r="J405" s="328">
        <f t="shared" si="20"/>
        <v>1550000</v>
      </c>
      <c r="K405" s="207"/>
    </row>
    <row r="406" spans="1:11" ht="18.75">
      <c r="A406" s="345">
        <v>26</v>
      </c>
      <c r="B406" s="225">
        <v>12</v>
      </c>
      <c r="C406" s="341" t="s">
        <v>395</v>
      </c>
      <c r="D406" s="342" t="s">
        <v>100</v>
      </c>
      <c r="E406" s="225" t="s">
        <v>298</v>
      </c>
      <c r="F406" s="292">
        <v>7.33</v>
      </c>
      <c r="G406" s="225" t="s">
        <v>24</v>
      </c>
      <c r="H406" s="226">
        <f t="shared" si="19"/>
        <v>7.33</v>
      </c>
      <c r="I406" s="227">
        <v>310000</v>
      </c>
      <c r="J406" s="228">
        <f t="shared" si="20"/>
        <v>1550000</v>
      </c>
      <c r="K406" s="259"/>
    </row>
    <row r="407" spans="1:11" ht="18.75">
      <c r="A407" s="345">
        <v>27</v>
      </c>
      <c r="B407" s="214">
        <v>1</v>
      </c>
      <c r="C407" s="343" t="s">
        <v>299</v>
      </c>
      <c r="D407" s="344" t="s">
        <v>41</v>
      </c>
      <c r="E407" s="214" t="s">
        <v>304</v>
      </c>
      <c r="F407" s="271">
        <v>7.67</v>
      </c>
      <c r="G407" s="214" t="s">
        <v>24</v>
      </c>
      <c r="H407" s="221">
        <f t="shared" si="19"/>
        <v>7.67</v>
      </c>
      <c r="I407" s="222">
        <v>310000</v>
      </c>
      <c r="J407" s="223">
        <f t="shared" si="20"/>
        <v>1550000</v>
      </c>
      <c r="K407" s="258"/>
    </row>
    <row r="408" spans="1:11" ht="18.75">
      <c r="A408" s="345">
        <v>28</v>
      </c>
      <c r="B408" s="206">
        <v>2</v>
      </c>
      <c r="C408" s="339" t="s">
        <v>275</v>
      </c>
      <c r="D408" s="340" t="s">
        <v>300</v>
      </c>
      <c r="E408" s="214" t="s">
        <v>304</v>
      </c>
      <c r="F408" s="272">
        <v>7.53</v>
      </c>
      <c r="G408" s="206" t="s">
        <v>24</v>
      </c>
      <c r="H408" s="221">
        <f t="shared" si="19"/>
        <v>7.53</v>
      </c>
      <c r="I408" s="218">
        <v>310000</v>
      </c>
      <c r="J408" s="219">
        <f t="shared" si="20"/>
        <v>1550000</v>
      </c>
      <c r="K408" s="207"/>
    </row>
    <row r="409" spans="1:11" ht="18.75">
      <c r="A409" s="345">
        <v>29</v>
      </c>
      <c r="B409" s="206">
        <v>3</v>
      </c>
      <c r="C409" s="339" t="s">
        <v>212</v>
      </c>
      <c r="D409" s="340" t="s">
        <v>301</v>
      </c>
      <c r="E409" s="214" t="s">
        <v>304</v>
      </c>
      <c r="F409" s="272">
        <v>7.47</v>
      </c>
      <c r="G409" s="206" t="s">
        <v>24</v>
      </c>
      <c r="H409" s="221">
        <f t="shared" si="19"/>
        <v>7.47</v>
      </c>
      <c r="I409" s="218">
        <v>310000</v>
      </c>
      <c r="J409" s="219">
        <f t="shared" si="20"/>
        <v>1550000</v>
      </c>
      <c r="K409" s="207"/>
    </row>
    <row r="410" spans="1:11" ht="18.75">
      <c r="A410" s="345">
        <v>30</v>
      </c>
      <c r="B410" s="206">
        <v>4</v>
      </c>
      <c r="C410" s="339" t="s">
        <v>302</v>
      </c>
      <c r="D410" s="340" t="s">
        <v>303</v>
      </c>
      <c r="E410" s="206" t="s">
        <v>304</v>
      </c>
      <c r="F410" s="272">
        <v>7.4</v>
      </c>
      <c r="G410" s="206" t="s">
        <v>24</v>
      </c>
      <c r="H410" s="213">
        <f t="shared" si="19"/>
        <v>7.4</v>
      </c>
      <c r="I410" s="218">
        <v>310000</v>
      </c>
      <c r="J410" s="219">
        <f t="shared" si="20"/>
        <v>1550000</v>
      </c>
      <c r="K410" s="207"/>
    </row>
    <row r="411" spans="1:11" ht="18.75">
      <c r="A411" s="345">
        <v>31</v>
      </c>
      <c r="B411" s="225">
        <v>5</v>
      </c>
      <c r="C411" s="341" t="s">
        <v>396</v>
      </c>
      <c r="D411" s="342" t="s">
        <v>397</v>
      </c>
      <c r="E411" s="225" t="s">
        <v>304</v>
      </c>
      <c r="F411" s="292">
        <v>7.33</v>
      </c>
      <c r="G411" s="225" t="s">
        <v>24</v>
      </c>
      <c r="H411" s="226">
        <f t="shared" si="19"/>
        <v>7.33</v>
      </c>
      <c r="I411" s="227">
        <v>310000</v>
      </c>
      <c r="J411" s="228">
        <f t="shared" si="20"/>
        <v>1550000</v>
      </c>
      <c r="K411" s="259"/>
    </row>
    <row r="412" spans="1:11" ht="18.75">
      <c r="A412" s="345">
        <v>32</v>
      </c>
      <c r="B412" s="214">
        <v>1</v>
      </c>
      <c r="C412" s="343" t="s">
        <v>305</v>
      </c>
      <c r="D412" s="344" t="s">
        <v>35</v>
      </c>
      <c r="E412" s="214" t="s">
        <v>311</v>
      </c>
      <c r="F412" s="271">
        <v>7.77</v>
      </c>
      <c r="G412" s="214" t="s">
        <v>24</v>
      </c>
      <c r="H412" s="221">
        <f t="shared" si="19"/>
        <v>7.77</v>
      </c>
      <c r="I412" s="222">
        <v>310000</v>
      </c>
      <c r="J412" s="223">
        <f t="shared" si="20"/>
        <v>1550000</v>
      </c>
      <c r="K412" s="258"/>
    </row>
    <row r="413" spans="1:11" ht="18.75">
      <c r="A413" s="345">
        <v>33</v>
      </c>
      <c r="B413" s="206">
        <v>2</v>
      </c>
      <c r="C413" s="339" t="s">
        <v>212</v>
      </c>
      <c r="D413" s="340" t="s">
        <v>100</v>
      </c>
      <c r="E413" s="214" t="s">
        <v>311</v>
      </c>
      <c r="F413" s="272">
        <v>7.77</v>
      </c>
      <c r="G413" s="206" t="s">
        <v>24</v>
      </c>
      <c r="H413" s="221">
        <f aca="true" t="shared" si="21" ref="H413:H444">F413</f>
        <v>7.77</v>
      </c>
      <c r="I413" s="218">
        <v>310000</v>
      </c>
      <c r="J413" s="219">
        <f aca="true" t="shared" si="22" ref="J413:J444">I413*5</f>
        <v>1550000</v>
      </c>
      <c r="K413" s="207"/>
    </row>
    <row r="414" spans="1:11" ht="18.75">
      <c r="A414" s="345">
        <v>34</v>
      </c>
      <c r="B414" s="206">
        <v>3</v>
      </c>
      <c r="C414" s="339" t="s">
        <v>214</v>
      </c>
      <c r="D414" s="340" t="s">
        <v>303</v>
      </c>
      <c r="E414" s="214" t="s">
        <v>311</v>
      </c>
      <c r="F414" s="272">
        <v>7.67</v>
      </c>
      <c r="G414" s="206" t="s">
        <v>24</v>
      </c>
      <c r="H414" s="221">
        <f t="shared" si="21"/>
        <v>7.67</v>
      </c>
      <c r="I414" s="218">
        <v>310000</v>
      </c>
      <c r="J414" s="219">
        <f t="shared" si="22"/>
        <v>1550000</v>
      </c>
      <c r="K414" s="207"/>
    </row>
    <row r="415" spans="1:11" ht="18.75">
      <c r="A415" s="345">
        <v>35</v>
      </c>
      <c r="B415" s="206">
        <v>4</v>
      </c>
      <c r="C415" s="339" t="s">
        <v>212</v>
      </c>
      <c r="D415" s="340" t="s">
        <v>306</v>
      </c>
      <c r="E415" s="214" t="s">
        <v>311</v>
      </c>
      <c r="F415" s="272">
        <v>7.53</v>
      </c>
      <c r="G415" s="206" t="s">
        <v>24</v>
      </c>
      <c r="H415" s="221">
        <f t="shared" si="21"/>
        <v>7.53</v>
      </c>
      <c r="I415" s="218">
        <v>310000</v>
      </c>
      <c r="J415" s="219">
        <f t="shared" si="22"/>
        <v>1550000</v>
      </c>
      <c r="K415" s="207"/>
    </row>
    <row r="416" spans="1:11" ht="18.75">
      <c r="A416" s="345">
        <v>36</v>
      </c>
      <c r="B416" s="206">
        <v>5</v>
      </c>
      <c r="C416" s="339" t="s">
        <v>307</v>
      </c>
      <c r="D416" s="340" t="s">
        <v>308</v>
      </c>
      <c r="E416" s="214" t="s">
        <v>311</v>
      </c>
      <c r="F416" s="272">
        <v>7.5</v>
      </c>
      <c r="G416" s="206" t="s">
        <v>24</v>
      </c>
      <c r="H416" s="221">
        <f t="shared" si="21"/>
        <v>7.5</v>
      </c>
      <c r="I416" s="218">
        <v>310000</v>
      </c>
      <c r="J416" s="219">
        <f t="shared" si="22"/>
        <v>1550000</v>
      </c>
      <c r="K416" s="207"/>
    </row>
    <row r="417" spans="1:11" ht="18.75">
      <c r="A417" s="345">
        <v>37</v>
      </c>
      <c r="B417" s="206">
        <v>6</v>
      </c>
      <c r="C417" s="339" t="s">
        <v>309</v>
      </c>
      <c r="D417" s="340" t="s">
        <v>310</v>
      </c>
      <c r="E417" s="206" t="s">
        <v>311</v>
      </c>
      <c r="F417" s="272">
        <v>7.4</v>
      </c>
      <c r="G417" s="206" t="s">
        <v>24</v>
      </c>
      <c r="H417" s="213">
        <f t="shared" si="21"/>
        <v>7.4</v>
      </c>
      <c r="I417" s="218">
        <v>310000</v>
      </c>
      <c r="J417" s="219">
        <f t="shared" si="22"/>
        <v>1550000</v>
      </c>
      <c r="K417" s="207"/>
    </row>
    <row r="418" spans="1:11" ht="18.75">
      <c r="A418" s="345">
        <v>38</v>
      </c>
      <c r="B418" s="206">
        <v>7</v>
      </c>
      <c r="C418" s="339" t="s">
        <v>289</v>
      </c>
      <c r="D418" s="340" t="s">
        <v>292</v>
      </c>
      <c r="E418" s="206" t="s">
        <v>311</v>
      </c>
      <c r="F418" s="272">
        <v>7.37</v>
      </c>
      <c r="G418" s="206" t="s">
        <v>24</v>
      </c>
      <c r="H418" s="213">
        <f t="shared" si="21"/>
        <v>7.37</v>
      </c>
      <c r="I418" s="218">
        <v>310000</v>
      </c>
      <c r="J418" s="219">
        <f t="shared" si="22"/>
        <v>1550000</v>
      </c>
      <c r="K418" s="207"/>
    </row>
    <row r="419" spans="1:11" ht="18.75">
      <c r="A419" s="345">
        <v>39</v>
      </c>
      <c r="B419" s="225">
        <v>8</v>
      </c>
      <c r="C419" s="341" t="s">
        <v>296</v>
      </c>
      <c r="D419" s="342" t="s">
        <v>68</v>
      </c>
      <c r="E419" s="225" t="s">
        <v>311</v>
      </c>
      <c r="F419" s="292">
        <v>7.33</v>
      </c>
      <c r="G419" s="225" t="s">
        <v>24</v>
      </c>
      <c r="H419" s="226">
        <f t="shared" si="21"/>
        <v>7.33</v>
      </c>
      <c r="I419" s="227">
        <v>310000</v>
      </c>
      <c r="J419" s="228">
        <f t="shared" si="22"/>
        <v>1550000</v>
      </c>
      <c r="K419" s="259"/>
    </row>
    <row r="420" spans="1:11" ht="18">
      <c r="A420" s="345">
        <v>40</v>
      </c>
      <c r="B420" s="204">
        <v>1</v>
      </c>
      <c r="C420" s="202" t="s">
        <v>165</v>
      </c>
      <c r="D420" s="203" t="s">
        <v>95</v>
      </c>
      <c r="E420" s="204" t="s">
        <v>327</v>
      </c>
      <c r="F420" s="306">
        <v>8.41</v>
      </c>
      <c r="G420" s="204" t="s">
        <v>24</v>
      </c>
      <c r="H420" s="212">
        <f t="shared" si="21"/>
        <v>8.41</v>
      </c>
      <c r="I420" s="216">
        <v>300000</v>
      </c>
      <c r="J420" s="217">
        <f t="shared" si="22"/>
        <v>1500000</v>
      </c>
      <c r="K420" s="205"/>
    </row>
    <row r="421" spans="1:11" ht="18">
      <c r="A421" s="345">
        <v>41</v>
      </c>
      <c r="B421" s="206">
        <v>2</v>
      </c>
      <c r="C421" s="229" t="s">
        <v>312</v>
      </c>
      <c r="D421" s="211" t="s">
        <v>82</v>
      </c>
      <c r="E421" s="206" t="s">
        <v>327</v>
      </c>
      <c r="F421" s="307">
        <v>8.36</v>
      </c>
      <c r="G421" s="206" t="s">
        <v>24</v>
      </c>
      <c r="H421" s="213">
        <f t="shared" si="21"/>
        <v>8.36</v>
      </c>
      <c r="I421" s="218">
        <v>300000</v>
      </c>
      <c r="J421" s="219">
        <f t="shared" si="22"/>
        <v>1500000</v>
      </c>
      <c r="K421" s="207"/>
    </row>
    <row r="422" spans="1:11" ht="18">
      <c r="A422" s="345">
        <v>42</v>
      </c>
      <c r="B422" s="206">
        <v>3</v>
      </c>
      <c r="C422" s="229" t="s">
        <v>21</v>
      </c>
      <c r="D422" s="211" t="s">
        <v>81</v>
      </c>
      <c r="E422" s="206" t="s">
        <v>327</v>
      </c>
      <c r="F422" s="307">
        <v>8.36</v>
      </c>
      <c r="G422" s="206" t="s">
        <v>24</v>
      </c>
      <c r="H422" s="213">
        <f t="shared" si="21"/>
        <v>8.36</v>
      </c>
      <c r="I422" s="218">
        <v>300000</v>
      </c>
      <c r="J422" s="219">
        <f t="shared" si="22"/>
        <v>1500000</v>
      </c>
      <c r="K422" s="207"/>
    </row>
    <row r="423" spans="1:11" ht="18">
      <c r="A423" s="345">
        <v>43</v>
      </c>
      <c r="B423" s="206">
        <v>4</v>
      </c>
      <c r="C423" s="229" t="s">
        <v>236</v>
      </c>
      <c r="D423" s="211" t="s">
        <v>313</v>
      </c>
      <c r="E423" s="206" t="s">
        <v>327</v>
      </c>
      <c r="F423" s="307">
        <v>8.27</v>
      </c>
      <c r="G423" s="206" t="s">
        <v>24</v>
      </c>
      <c r="H423" s="213">
        <f t="shared" si="21"/>
        <v>8.27</v>
      </c>
      <c r="I423" s="218">
        <v>300000</v>
      </c>
      <c r="J423" s="219">
        <f t="shared" si="22"/>
        <v>1500000</v>
      </c>
      <c r="K423" s="207"/>
    </row>
    <row r="424" spans="1:11" ht="18">
      <c r="A424" s="345">
        <v>44</v>
      </c>
      <c r="B424" s="206">
        <v>5</v>
      </c>
      <c r="C424" s="229" t="s">
        <v>21</v>
      </c>
      <c r="D424" s="211" t="s">
        <v>49</v>
      </c>
      <c r="E424" s="206" t="s">
        <v>327</v>
      </c>
      <c r="F424" s="307">
        <v>8.27</v>
      </c>
      <c r="G424" s="206" t="s">
        <v>24</v>
      </c>
      <c r="H424" s="213">
        <f t="shared" si="21"/>
        <v>8.27</v>
      </c>
      <c r="I424" s="218">
        <v>300000</v>
      </c>
      <c r="J424" s="219">
        <f t="shared" si="22"/>
        <v>1500000</v>
      </c>
      <c r="K424" s="207"/>
    </row>
    <row r="425" spans="1:11" ht="18">
      <c r="A425" s="345">
        <v>45</v>
      </c>
      <c r="B425" s="206">
        <v>6</v>
      </c>
      <c r="C425" s="229" t="s">
        <v>142</v>
      </c>
      <c r="D425" s="211" t="s">
        <v>66</v>
      </c>
      <c r="E425" s="206" t="s">
        <v>327</v>
      </c>
      <c r="F425" s="307">
        <v>8.23</v>
      </c>
      <c r="G425" s="206" t="s">
        <v>24</v>
      </c>
      <c r="H425" s="213">
        <f t="shared" si="21"/>
        <v>8.23</v>
      </c>
      <c r="I425" s="218">
        <v>300000</v>
      </c>
      <c r="J425" s="219">
        <f t="shared" si="22"/>
        <v>1500000</v>
      </c>
      <c r="K425" s="207"/>
    </row>
    <row r="426" spans="1:11" ht="18">
      <c r="A426" s="345">
        <v>46</v>
      </c>
      <c r="B426" s="206">
        <v>7</v>
      </c>
      <c r="C426" s="229" t="s">
        <v>314</v>
      </c>
      <c r="D426" s="211" t="s">
        <v>30</v>
      </c>
      <c r="E426" s="206" t="s">
        <v>327</v>
      </c>
      <c r="F426" s="307">
        <v>8.18</v>
      </c>
      <c r="G426" s="206" t="s">
        <v>24</v>
      </c>
      <c r="H426" s="213">
        <f t="shared" si="21"/>
        <v>8.18</v>
      </c>
      <c r="I426" s="218">
        <v>300000</v>
      </c>
      <c r="J426" s="219">
        <f t="shared" si="22"/>
        <v>1500000</v>
      </c>
      <c r="K426" s="207"/>
    </row>
    <row r="427" spans="1:11" ht="18">
      <c r="A427" s="345">
        <v>47</v>
      </c>
      <c r="B427" s="206">
        <v>8</v>
      </c>
      <c r="C427" s="229" t="s">
        <v>123</v>
      </c>
      <c r="D427" s="211" t="s">
        <v>43</v>
      </c>
      <c r="E427" s="206" t="s">
        <v>327</v>
      </c>
      <c r="F427" s="307">
        <v>8.18</v>
      </c>
      <c r="G427" s="206" t="s">
        <v>24</v>
      </c>
      <c r="H427" s="213">
        <f t="shared" si="21"/>
        <v>8.18</v>
      </c>
      <c r="I427" s="218">
        <v>300000</v>
      </c>
      <c r="J427" s="219">
        <f t="shared" si="22"/>
        <v>1500000</v>
      </c>
      <c r="K427" s="207"/>
    </row>
    <row r="428" spans="1:11" ht="18">
      <c r="A428" s="345">
        <v>48</v>
      </c>
      <c r="B428" s="206">
        <v>9</v>
      </c>
      <c r="C428" s="229" t="s">
        <v>21</v>
      </c>
      <c r="D428" s="211" t="s">
        <v>35</v>
      </c>
      <c r="E428" s="206" t="s">
        <v>327</v>
      </c>
      <c r="F428" s="307">
        <v>8.09</v>
      </c>
      <c r="G428" s="206" t="s">
        <v>24</v>
      </c>
      <c r="H428" s="213">
        <f t="shared" si="21"/>
        <v>8.09</v>
      </c>
      <c r="I428" s="218">
        <v>300000</v>
      </c>
      <c r="J428" s="219">
        <f t="shared" si="22"/>
        <v>1500000</v>
      </c>
      <c r="K428" s="207"/>
    </row>
    <row r="429" spans="1:11" ht="18">
      <c r="A429" s="345">
        <v>49</v>
      </c>
      <c r="B429" s="206">
        <v>10</v>
      </c>
      <c r="C429" s="229" t="s">
        <v>34</v>
      </c>
      <c r="D429" s="211" t="s">
        <v>315</v>
      </c>
      <c r="E429" s="206" t="s">
        <v>327</v>
      </c>
      <c r="F429" s="307">
        <v>8</v>
      </c>
      <c r="G429" s="206" t="s">
        <v>24</v>
      </c>
      <c r="H429" s="213">
        <f t="shared" si="21"/>
        <v>8</v>
      </c>
      <c r="I429" s="218">
        <v>300000</v>
      </c>
      <c r="J429" s="219">
        <f t="shared" si="22"/>
        <v>1500000</v>
      </c>
      <c r="K429" s="207"/>
    </row>
    <row r="430" spans="1:11" ht="18">
      <c r="A430" s="345">
        <v>50</v>
      </c>
      <c r="B430" s="206">
        <v>11</v>
      </c>
      <c r="C430" s="229" t="s">
        <v>21</v>
      </c>
      <c r="D430" s="211" t="s">
        <v>182</v>
      </c>
      <c r="E430" s="206" t="s">
        <v>327</v>
      </c>
      <c r="F430" s="307">
        <v>7.95</v>
      </c>
      <c r="G430" s="206" t="s">
        <v>24</v>
      </c>
      <c r="H430" s="213">
        <f t="shared" si="21"/>
        <v>7.95</v>
      </c>
      <c r="I430" s="222">
        <v>250000</v>
      </c>
      <c r="J430" s="223">
        <f t="shared" si="22"/>
        <v>1250000</v>
      </c>
      <c r="K430" s="207"/>
    </row>
    <row r="431" spans="1:11" ht="18">
      <c r="A431" s="345">
        <v>51</v>
      </c>
      <c r="B431" s="206">
        <v>12</v>
      </c>
      <c r="C431" s="229" t="s">
        <v>258</v>
      </c>
      <c r="D431" s="211" t="s">
        <v>259</v>
      </c>
      <c r="E431" s="206" t="s">
        <v>327</v>
      </c>
      <c r="F431" s="307">
        <v>7.86</v>
      </c>
      <c r="G431" s="206" t="s">
        <v>24</v>
      </c>
      <c r="H431" s="213">
        <f t="shared" si="21"/>
        <v>7.86</v>
      </c>
      <c r="I431" s="222">
        <v>250000</v>
      </c>
      <c r="J431" s="223">
        <f t="shared" si="22"/>
        <v>1250000</v>
      </c>
      <c r="K431" s="207"/>
    </row>
    <row r="432" spans="1:11" ht="18">
      <c r="A432" s="345">
        <v>52</v>
      </c>
      <c r="B432" s="206">
        <v>13</v>
      </c>
      <c r="C432" s="229" t="s">
        <v>316</v>
      </c>
      <c r="D432" s="211" t="s">
        <v>317</v>
      </c>
      <c r="E432" s="206" t="s">
        <v>327</v>
      </c>
      <c r="F432" s="307">
        <v>7.86</v>
      </c>
      <c r="G432" s="206" t="s">
        <v>24</v>
      </c>
      <c r="H432" s="213">
        <f t="shared" si="21"/>
        <v>7.86</v>
      </c>
      <c r="I432" s="222">
        <v>250000</v>
      </c>
      <c r="J432" s="223">
        <f t="shared" si="22"/>
        <v>1250000</v>
      </c>
      <c r="K432" s="207"/>
    </row>
    <row r="433" spans="1:11" ht="18">
      <c r="A433" s="345">
        <v>53</v>
      </c>
      <c r="B433" s="206">
        <v>14</v>
      </c>
      <c r="C433" s="229" t="s">
        <v>318</v>
      </c>
      <c r="D433" s="211" t="s">
        <v>41</v>
      </c>
      <c r="E433" s="206" t="s">
        <v>327</v>
      </c>
      <c r="F433" s="307">
        <v>7.86</v>
      </c>
      <c r="G433" s="206" t="s">
        <v>24</v>
      </c>
      <c r="H433" s="213">
        <f t="shared" si="21"/>
        <v>7.86</v>
      </c>
      <c r="I433" s="222">
        <v>250000</v>
      </c>
      <c r="J433" s="223">
        <f t="shared" si="22"/>
        <v>1250000</v>
      </c>
      <c r="K433" s="207"/>
    </row>
    <row r="434" spans="1:11" ht="18">
      <c r="A434" s="345">
        <v>54</v>
      </c>
      <c r="B434" s="206">
        <v>15</v>
      </c>
      <c r="C434" s="229" t="s">
        <v>21</v>
      </c>
      <c r="D434" s="211" t="s">
        <v>319</v>
      </c>
      <c r="E434" s="206" t="s">
        <v>327</v>
      </c>
      <c r="F434" s="307">
        <v>7.82</v>
      </c>
      <c r="G434" s="206" t="s">
        <v>24</v>
      </c>
      <c r="H434" s="213">
        <f t="shared" si="21"/>
        <v>7.82</v>
      </c>
      <c r="I434" s="222">
        <v>250000</v>
      </c>
      <c r="J434" s="223">
        <f t="shared" si="22"/>
        <v>1250000</v>
      </c>
      <c r="K434" s="207"/>
    </row>
    <row r="435" spans="1:11" ht="18">
      <c r="A435" s="345">
        <v>55</v>
      </c>
      <c r="B435" s="206">
        <v>16</v>
      </c>
      <c r="C435" s="229" t="s">
        <v>34</v>
      </c>
      <c r="D435" s="211" t="s">
        <v>170</v>
      </c>
      <c r="E435" s="206" t="s">
        <v>327</v>
      </c>
      <c r="F435" s="307">
        <v>7.73</v>
      </c>
      <c r="G435" s="206" t="s">
        <v>24</v>
      </c>
      <c r="H435" s="213">
        <f t="shared" si="21"/>
        <v>7.73</v>
      </c>
      <c r="I435" s="222">
        <v>250000</v>
      </c>
      <c r="J435" s="223">
        <f t="shared" si="22"/>
        <v>1250000</v>
      </c>
      <c r="K435" s="207"/>
    </row>
    <row r="436" spans="1:11" ht="18">
      <c r="A436" s="345">
        <v>56</v>
      </c>
      <c r="B436" s="206">
        <v>17</v>
      </c>
      <c r="C436" s="229" t="s">
        <v>184</v>
      </c>
      <c r="D436" s="211" t="s">
        <v>124</v>
      </c>
      <c r="E436" s="206" t="s">
        <v>327</v>
      </c>
      <c r="F436" s="307">
        <v>7.73</v>
      </c>
      <c r="G436" s="206" t="s">
        <v>24</v>
      </c>
      <c r="H436" s="213">
        <f t="shared" si="21"/>
        <v>7.73</v>
      </c>
      <c r="I436" s="222">
        <v>250000</v>
      </c>
      <c r="J436" s="223">
        <f t="shared" si="22"/>
        <v>1250000</v>
      </c>
      <c r="K436" s="207"/>
    </row>
    <row r="437" spans="1:11" ht="18">
      <c r="A437" s="345">
        <v>57</v>
      </c>
      <c r="B437" s="206">
        <v>18</v>
      </c>
      <c r="C437" s="229" t="s">
        <v>320</v>
      </c>
      <c r="D437" s="211" t="s">
        <v>257</v>
      </c>
      <c r="E437" s="206" t="s">
        <v>327</v>
      </c>
      <c r="F437" s="307">
        <v>7.68</v>
      </c>
      <c r="G437" s="206" t="s">
        <v>24</v>
      </c>
      <c r="H437" s="213">
        <f t="shared" si="21"/>
        <v>7.68</v>
      </c>
      <c r="I437" s="222">
        <v>250000</v>
      </c>
      <c r="J437" s="223">
        <f t="shared" si="22"/>
        <v>1250000</v>
      </c>
      <c r="K437" s="207"/>
    </row>
    <row r="438" spans="1:11" ht="18">
      <c r="A438" s="345">
        <v>58</v>
      </c>
      <c r="B438" s="206">
        <v>19</v>
      </c>
      <c r="C438" s="229" t="s">
        <v>321</v>
      </c>
      <c r="D438" s="211" t="s">
        <v>322</v>
      </c>
      <c r="E438" s="206" t="s">
        <v>327</v>
      </c>
      <c r="F438" s="307">
        <v>7.68</v>
      </c>
      <c r="G438" s="206" t="s">
        <v>24</v>
      </c>
      <c r="H438" s="213">
        <f t="shared" si="21"/>
        <v>7.68</v>
      </c>
      <c r="I438" s="222">
        <v>250000</v>
      </c>
      <c r="J438" s="223">
        <f t="shared" si="22"/>
        <v>1250000</v>
      </c>
      <c r="K438" s="258"/>
    </row>
    <row r="439" spans="1:11" ht="18">
      <c r="A439" s="345">
        <v>59</v>
      </c>
      <c r="B439" s="206">
        <v>20</v>
      </c>
      <c r="C439" s="229" t="s">
        <v>73</v>
      </c>
      <c r="D439" s="211" t="s">
        <v>100</v>
      </c>
      <c r="E439" s="206" t="s">
        <v>327</v>
      </c>
      <c r="F439" s="307">
        <v>7.68</v>
      </c>
      <c r="G439" s="206" t="s">
        <v>24</v>
      </c>
      <c r="H439" s="213">
        <f t="shared" si="21"/>
        <v>7.68</v>
      </c>
      <c r="I439" s="222">
        <v>250000</v>
      </c>
      <c r="J439" s="223">
        <f t="shared" si="22"/>
        <v>1250000</v>
      </c>
      <c r="K439" s="207"/>
    </row>
    <row r="440" spans="1:11" ht="18">
      <c r="A440" s="345">
        <v>60</v>
      </c>
      <c r="B440" s="206">
        <v>21</v>
      </c>
      <c r="C440" s="229" t="s">
        <v>242</v>
      </c>
      <c r="D440" s="211" t="s">
        <v>82</v>
      </c>
      <c r="E440" s="206" t="s">
        <v>327</v>
      </c>
      <c r="F440" s="307">
        <v>7.64</v>
      </c>
      <c r="G440" s="206" t="s">
        <v>24</v>
      </c>
      <c r="H440" s="213">
        <f t="shared" si="21"/>
        <v>7.64</v>
      </c>
      <c r="I440" s="222">
        <v>250000</v>
      </c>
      <c r="J440" s="223">
        <f t="shared" si="22"/>
        <v>1250000</v>
      </c>
      <c r="K440" s="258"/>
    </row>
    <row r="441" spans="1:11" ht="18">
      <c r="A441" s="345">
        <v>61</v>
      </c>
      <c r="B441" s="206">
        <v>22</v>
      </c>
      <c r="C441" s="229" t="s">
        <v>320</v>
      </c>
      <c r="D441" s="211" t="s">
        <v>252</v>
      </c>
      <c r="E441" s="206" t="s">
        <v>327</v>
      </c>
      <c r="F441" s="307">
        <v>7.59</v>
      </c>
      <c r="G441" s="206" t="s">
        <v>24</v>
      </c>
      <c r="H441" s="213">
        <f t="shared" si="21"/>
        <v>7.59</v>
      </c>
      <c r="I441" s="222">
        <v>250000</v>
      </c>
      <c r="J441" s="223">
        <f t="shared" si="22"/>
        <v>1250000</v>
      </c>
      <c r="K441" s="258"/>
    </row>
    <row r="442" spans="1:11" ht="18">
      <c r="A442" s="345">
        <v>62</v>
      </c>
      <c r="B442" s="206">
        <v>23</v>
      </c>
      <c r="C442" s="229" t="s">
        <v>323</v>
      </c>
      <c r="D442" s="211" t="s">
        <v>41</v>
      </c>
      <c r="E442" s="206" t="s">
        <v>327</v>
      </c>
      <c r="F442" s="307">
        <v>7.55</v>
      </c>
      <c r="G442" s="206" t="s">
        <v>24</v>
      </c>
      <c r="H442" s="213">
        <f t="shared" si="21"/>
        <v>7.55</v>
      </c>
      <c r="I442" s="222">
        <v>250000</v>
      </c>
      <c r="J442" s="223">
        <f t="shared" si="22"/>
        <v>1250000</v>
      </c>
      <c r="K442" s="207"/>
    </row>
    <row r="443" spans="1:11" ht="18">
      <c r="A443" s="345">
        <v>63</v>
      </c>
      <c r="B443" s="206">
        <v>24</v>
      </c>
      <c r="C443" s="229" t="s">
        <v>324</v>
      </c>
      <c r="D443" s="211" t="s">
        <v>325</v>
      </c>
      <c r="E443" s="206" t="s">
        <v>327</v>
      </c>
      <c r="F443" s="307">
        <v>7.5</v>
      </c>
      <c r="G443" s="206" t="s">
        <v>24</v>
      </c>
      <c r="H443" s="213">
        <f t="shared" si="21"/>
        <v>7.5</v>
      </c>
      <c r="I443" s="222">
        <v>250000</v>
      </c>
      <c r="J443" s="223">
        <f t="shared" si="22"/>
        <v>1250000</v>
      </c>
      <c r="K443" s="207"/>
    </row>
    <row r="444" spans="1:11" ht="18">
      <c r="A444" s="345">
        <v>64</v>
      </c>
      <c r="B444" s="206">
        <v>25</v>
      </c>
      <c r="C444" s="229" t="s">
        <v>34</v>
      </c>
      <c r="D444" s="211" t="s">
        <v>326</v>
      </c>
      <c r="E444" s="206" t="s">
        <v>327</v>
      </c>
      <c r="F444" s="307">
        <v>7.5</v>
      </c>
      <c r="G444" s="206" t="s">
        <v>24</v>
      </c>
      <c r="H444" s="213">
        <f t="shared" si="21"/>
        <v>7.5</v>
      </c>
      <c r="I444" s="222">
        <v>250000</v>
      </c>
      <c r="J444" s="223">
        <f t="shared" si="22"/>
        <v>1250000</v>
      </c>
      <c r="K444" s="207"/>
    </row>
    <row r="445" spans="1:11" ht="18">
      <c r="A445" s="345">
        <v>65</v>
      </c>
      <c r="B445" s="206">
        <v>26</v>
      </c>
      <c r="C445" s="229" t="s">
        <v>40</v>
      </c>
      <c r="D445" s="211" t="s">
        <v>257</v>
      </c>
      <c r="E445" s="206" t="s">
        <v>327</v>
      </c>
      <c r="F445" s="307">
        <v>7.41</v>
      </c>
      <c r="G445" s="206" t="s">
        <v>24</v>
      </c>
      <c r="H445" s="213">
        <f aca="true" t="shared" si="23" ref="H445:H476">F445</f>
        <v>7.41</v>
      </c>
      <c r="I445" s="222">
        <v>250000</v>
      </c>
      <c r="J445" s="223">
        <f aca="true" t="shared" si="24" ref="J445:J476">I445*5</f>
        <v>1250000</v>
      </c>
      <c r="K445" s="207"/>
    </row>
    <row r="446" spans="1:11" ht="18">
      <c r="A446" s="345">
        <v>66</v>
      </c>
      <c r="B446" s="206">
        <v>27</v>
      </c>
      <c r="C446" s="229" t="s">
        <v>256</v>
      </c>
      <c r="D446" s="211" t="s">
        <v>196</v>
      </c>
      <c r="E446" s="206" t="s">
        <v>327</v>
      </c>
      <c r="F446" s="307">
        <v>7.41</v>
      </c>
      <c r="G446" s="206" t="s">
        <v>24</v>
      </c>
      <c r="H446" s="213">
        <f t="shared" si="23"/>
        <v>7.41</v>
      </c>
      <c r="I446" s="222">
        <v>250000</v>
      </c>
      <c r="J446" s="223">
        <f t="shared" si="24"/>
        <v>1250000</v>
      </c>
      <c r="K446" s="207"/>
    </row>
    <row r="447" spans="1:11" ht="18">
      <c r="A447" s="345">
        <v>67</v>
      </c>
      <c r="B447" s="225">
        <v>28</v>
      </c>
      <c r="C447" s="224" t="s">
        <v>165</v>
      </c>
      <c r="D447" s="230" t="s">
        <v>41</v>
      </c>
      <c r="E447" s="225" t="s">
        <v>327</v>
      </c>
      <c r="F447" s="313">
        <v>7.36</v>
      </c>
      <c r="G447" s="225" t="s">
        <v>24</v>
      </c>
      <c r="H447" s="226">
        <f t="shared" si="23"/>
        <v>7.36</v>
      </c>
      <c r="I447" s="227">
        <v>250000</v>
      </c>
      <c r="J447" s="228">
        <f t="shared" si="24"/>
        <v>1250000</v>
      </c>
      <c r="K447" s="259"/>
    </row>
    <row r="448" spans="1:11" ht="18">
      <c r="A448" s="345">
        <v>68</v>
      </c>
      <c r="B448" s="214">
        <v>1</v>
      </c>
      <c r="C448" s="220" t="s">
        <v>328</v>
      </c>
      <c r="D448" s="210" t="s">
        <v>85</v>
      </c>
      <c r="E448" s="214" t="s">
        <v>339</v>
      </c>
      <c r="F448" s="303">
        <v>8.68</v>
      </c>
      <c r="G448" s="214" t="s">
        <v>24</v>
      </c>
      <c r="H448" s="221">
        <f t="shared" si="23"/>
        <v>8.68</v>
      </c>
      <c r="I448" s="222">
        <v>300000</v>
      </c>
      <c r="J448" s="223">
        <f t="shared" si="24"/>
        <v>1500000</v>
      </c>
      <c r="K448" s="258"/>
    </row>
    <row r="449" spans="1:11" ht="18">
      <c r="A449" s="345">
        <v>69</v>
      </c>
      <c r="B449" s="214">
        <v>2</v>
      </c>
      <c r="C449" s="229" t="s">
        <v>78</v>
      </c>
      <c r="D449" s="211" t="s">
        <v>84</v>
      </c>
      <c r="E449" s="206" t="s">
        <v>339</v>
      </c>
      <c r="F449" s="307">
        <v>8.64</v>
      </c>
      <c r="G449" s="206" t="s">
        <v>24</v>
      </c>
      <c r="H449" s="213">
        <f t="shared" si="23"/>
        <v>8.64</v>
      </c>
      <c r="I449" s="218">
        <v>300000</v>
      </c>
      <c r="J449" s="219">
        <f t="shared" si="24"/>
        <v>1500000</v>
      </c>
      <c r="K449" s="207"/>
    </row>
    <row r="450" spans="1:11" ht="18">
      <c r="A450" s="345">
        <v>70</v>
      </c>
      <c r="B450" s="214">
        <v>3</v>
      </c>
      <c r="C450" s="229" t="s">
        <v>329</v>
      </c>
      <c r="D450" s="211" t="s">
        <v>272</v>
      </c>
      <c r="E450" s="206" t="s">
        <v>339</v>
      </c>
      <c r="F450" s="307">
        <v>8.36</v>
      </c>
      <c r="G450" s="206" t="s">
        <v>24</v>
      </c>
      <c r="H450" s="213">
        <f t="shared" si="23"/>
        <v>8.36</v>
      </c>
      <c r="I450" s="218">
        <v>300000</v>
      </c>
      <c r="J450" s="219">
        <f t="shared" si="24"/>
        <v>1500000</v>
      </c>
      <c r="K450" s="207"/>
    </row>
    <row r="451" spans="1:11" ht="18">
      <c r="A451" s="345">
        <v>71</v>
      </c>
      <c r="B451" s="214">
        <v>4</v>
      </c>
      <c r="C451" s="229" t="s">
        <v>203</v>
      </c>
      <c r="D451" s="211" t="s">
        <v>26</v>
      </c>
      <c r="E451" s="206" t="s">
        <v>339</v>
      </c>
      <c r="F451" s="307">
        <v>8</v>
      </c>
      <c r="G451" s="206" t="s">
        <v>24</v>
      </c>
      <c r="H451" s="213">
        <f t="shared" si="23"/>
        <v>8</v>
      </c>
      <c r="I451" s="218">
        <v>300000</v>
      </c>
      <c r="J451" s="219">
        <f t="shared" si="24"/>
        <v>1500000</v>
      </c>
      <c r="K451" s="207"/>
    </row>
    <row r="452" spans="1:11" ht="18">
      <c r="A452" s="345">
        <v>72</v>
      </c>
      <c r="B452" s="214">
        <v>5</v>
      </c>
      <c r="C452" s="229" t="s">
        <v>73</v>
      </c>
      <c r="D452" s="211" t="s">
        <v>330</v>
      </c>
      <c r="E452" s="206" t="s">
        <v>339</v>
      </c>
      <c r="F452" s="307">
        <v>8</v>
      </c>
      <c r="G452" s="206" t="s">
        <v>24</v>
      </c>
      <c r="H452" s="213">
        <f t="shared" si="23"/>
        <v>8</v>
      </c>
      <c r="I452" s="218">
        <v>300000</v>
      </c>
      <c r="J452" s="219">
        <f t="shared" si="24"/>
        <v>1500000</v>
      </c>
      <c r="K452" s="207"/>
    </row>
    <row r="453" spans="1:11" ht="18">
      <c r="A453" s="345">
        <v>73</v>
      </c>
      <c r="B453" s="214">
        <v>6</v>
      </c>
      <c r="C453" s="229" t="s">
        <v>142</v>
      </c>
      <c r="D453" s="211" t="s">
        <v>119</v>
      </c>
      <c r="E453" s="206" t="s">
        <v>339</v>
      </c>
      <c r="F453" s="307">
        <v>8</v>
      </c>
      <c r="G453" s="206" t="s">
        <v>24</v>
      </c>
      <c r="H453" s="213">
        <f t="shared" si="23"/>
        <v>8</v>
      </c>
      <c r="I453" s="218">
        <v>300000</v>
      </c>
      <c r="J453" s="219">
        <f t="shared" si="24"/>
        <v>1500000</v>
      </c>
      <c r="K453" s="207"/>
    </row>
    <row r="454" spans="1:11" ht="18">
      <c r="A454" s="345">
        <v>74</v>
      </c>
      <c r="B454" s="214">
        <v>7</v>
      </c>
      <c r="C454" s="229" t="s">
        <v>21</v>
      </c>
      <c r="D454" s="211" t="s">
        <v>129</v>
      </c>
      <c r="E454" s="206" t="s">
        <v>339</v>
      </c>
      <c r="F454" s="303">
        <v>8</v>
      </c>
      <c r="G454" s="206" t="s">
        <v>24</v>
      </c>
      <c r="H454" s="213">
        <f t="shared" si="23"/>
        <v>8</v>
      </c>
      <c r="I454" s="218">
        <v>300000</v>
      </c>
      <c r="J454" s="219">
        <f t="shared" si="24"/>
        <v>1500000</v>
      </c>
      <c r="K454" s="207"/>
    </row>
    <row r="455" spans="1:11" ht="18">
      <c r="A455" s="345">
        <v>75</v>
      </c>
      <c r="B455" s="214">
        <v>8</v>
      </c>
      <c r="C455" s="229" t="s">
        <v>202</v>
      </c>
      <c r="D455" s="211" t="s">
        <v>82</v>
      </c>
      <c r="E455" s="206" t="s">
        <v>339</v>
      </c>
      <c r="F455" s="307">
        <v>7.82</v>
      </c>
      <c r="G455" s="206" t="s">
        <v>24</v>
      </c>
      <c r="H455" s="213">
        <f t="shared" si="23"/>
        <v>7.82</v>
      </c>
      <c r="I455" s="218">
        <v>250000</v>
      </c>
      <c r="J455" s="219">
        <f t="shared" si="24"/>
        <v>1250000</v>
      </c>
      <c r="K455" s="207"/>
    </row>
    <row r="456" spans="1:11" ht="18">
      <c r="A456" s="345">
        <v>76</v>
      </c>
      <c r="B456" s="214">
        <v>9</v>
      </c>
      <c r="C456" s="229" t="s">
        <v>331</v>
      </c>
      <c r="D456" s="211" t="s">
        <v>332</v>
      </c>
      <c r="E456" s="206" t="s">
        <v>339</v>
      </c>
      <c r="F456" s="307">
        <v>7.77</v>
      </c>
      <c r="G456" s="206" t="s">
        <v>24</v>
      </c>
      <c r="H456" s="213">
        <f t="shared" si="23"/>
        <v>7.77</v>
      </c>
      <c r="I456" s="218">
        <v>250000</v>
      </c>
      <c r="J456" s="219">
        <f t="shared" si="24"/>
        <v>1250000</v>
      </c>
      <c r="K456" s="207"/>
    </row>
    <row r="457" spans="1:11" ht="18">
      <c r="A457" s="345">
        <v>77</v>
      </c>
      <c r="B457" s="214">
        <v>10</v>
      </c>
      <c r="C457" s="229" t="s">
        <v>50</v>
      </c>
      <c r="D457" s="211" t="s">
        <v>333</v>
      </c>
      <c r="E457" s="206" t="s">
        <v>339</v>
      </c>
      <c r="F457" s="307">
        <v>7.68</v>
      </c>
      <c r="G457" s="206" t="s">
        <v>24</v>
      </c>
      <c r="H457" s="213">
        <f t="shared" si="23"/>
        <v>7.68</v>
      </c>
      <c r="I457" s="218">
        <v>250000</v>
      </c>
      <c r="J457" s="219">
        <f t="shared" si="24"/>
        <v>1250000</v>
      </c>
      <c r="K457" s="207"/>
    </row>
    <row r="458" spans="1:11" ht="18">
      <c r="A458" s="345">
        <v>78</v>
      </c>
      <c r="B458" s="214">
        <v>11</v>
      </c>
      <c r="C458" s="229" t="s">
        <v>75</v>
      </c>
      <c r="D458" s="211" t="s">
        <v>257</v>
      </c>
      <c r="E458" s="206" t="s">
        <v>339</v>
      </c>
      <c r="F458" s="307">
        <v>7.68</v>
      </c>
      <c r="G458" s="206" t="s">
        <v>24</v>
      </c>
      <c r="H458" s="213">
        <f t="shared" si="23"/>
        <v>7.68</v>
      </c>
      <c r="I458" s="218">
        <v>250000</v>
      </c>
      <c r="J458" s="219">
        <f t="shared" si="24"/>
        <v>1250000</v>
      </c>
      <c r="K458" s="207"/>
    </row>
    <row r="459" spans="1:11" ht="18">
      <c r="A459" s="345">
        <v>79</v>
      </c>
      <c r="B459" s="214">
        <v>12</v>
      </c>
      <c r="C459" s="229" t="s">
        <v>111</v>
      </c>
      <c r="D459" s="211" t="s">
        <v>45</v>
      </c>
      <c r="E459" s="206" t="s">
        <v>339</v>
      </c>
      <c r="F459" s="307">
        <v>7.5</v>
      </c>
      <c r="G459" s="206" t="s">
        <v>24</v>
      </c>
      <c r="H459" s="213">
        <f t="shared" si="23"/>
        <v>7.5</v>
      </c>
      <c r="I459" s="218">
        <v>250000</v>
      </c>
      <c r="J459" s="219">
        <f t="shared" si="24"/>
        <v>1250000</v>
      </c>
      <c r="K459" s="207"/>
    </row>
    <row r="460" spans="1:11" ht="18">
      <c r="A460" s="345">
        <v>80</v>
      </c>
      <c r="B460" s="214">
        <v>13</v>
      </c>
      <c r="C460" s="229" t="s">
        <v>34</v>
      </c>
      <c r="D460" s="211" t="s">
        <v>334</v>
      </c>
      <c r="E460" s="206" t="s">
        <v>339</v>
      </c>
      <c r="F460" s="307">
        <v>7.5</v>
      </c>
      <c r="G460" s="206" t="s">
        <v>24</v>
      </c>
      <c r="H460" s="213">
        <f t="shared" si="23"/>
        <v>7.5</v>
      </c>
      <c r="I460" s="218">
        <v>250000</v>
      </c>
      <c r="J460" s="219">
        <f t="shared" si="24"/>
        <v>1250000</v>
      </c>
      <c r="K460" s="207"/>
    </row>
    <row r="461" spans="1:11" ht="18">
      <c r="A461" s="345">
        <v>81</v>
      </c>
      <c r="B461" s="214">
        <v>14</v>
      </c>
      <c r="C461" s="229" t="s">
        <v>135</v>
      </c>
      <c r="D461" s="211" t="s">
        <v>335</v>
      </c>
      <c r="E461" s="206" t="s">
        <v>339</v>
      </c>
      <c r="F461" s="307">
        <v>7.5</v>
      </c>
      <c r="G461" s="206" t="s">
        <v>24</v>
      </c>
      <c r="H461" s="213">
        <f t="shared" si="23"/>
        <v>7.5</v>
      </c>
      <c r="I461" s="218">
        <v>250000</v>
      </c>
      <c r="J461" s="219">
        <f t="shared" si="24"/>
        <v>1250000</v>
      </c>
      <c r="K461" s="207"/>
    </row>
    <row r="462" spans="1:11" ht="18">
      <c r="A462" s="345">
        <v>82</v>
      </c>
      <c r="B462" s="214">
        <v>15</v>
      </c>
      <c r="C462" s="229" t="s">
        <v>336</v>
      </c>
      <c r="D462" s="211" t="s">
        <v>337</v>
      </c>
      <c r="E462" s="206" t="s">
        <v>339</v>
      </c>
      <c r="F462" s="307">
        <v>7.5</v>
      </c>
      <c r="G462" s="206" t="s">
        <v>24</v>
      </c>
      <c r="H462" s="213">
        <f t="shared" si="23"/>
        <v>7.5</v>
      </c>
      <c r="I462" s="218">
        <v>250000</v>
      </c>
      <c r="J462" s="219">
        <f t="shared" si="24"/>
        <v>1250000</v>
      </c>
      <c r="K462" s="207"/>
    </row>
    <row r="463" spans="1:11" ht="18">
      <c r="A463" s="345">
        <v>83</v>
      </c>
      <c r="B463" s="214">
        <v>16</v>
      </c>
      <c r="C463" s="229" t="s">
        <v>50</v>
      </c>
      <c r="D463" s="211" t="s">
        <v>84</v>
      </c>
      <c r="E463" s="206" t="s">
        <v>339</v>
      </c>
      <c r="F463" s="307">
        <v>7.45</v>
      </c>
      <c r="G463" s="206" t="s">
        <v>24</v>
      </c>
      <c r="H463" s="213">
        <f t="shared" si="23"/>
        <v>7.45</v>
      </c>
      <c r="I463" s="218">
        <v>250000</v>
      </c>
      <c r="J463" s="219">
        <f t="shared" si="24"/>
        <v>1250000</v>
      </c>
      <c r="K463" s="207"/>
    </row>
    <row r="464" spans="1:11" ht="18">
      <c r="A464" s="345">
        <v>84</v>
      </c>
      <c r="B464" s="225">
        <v>17</v>
      </c>
      <c r="C464" s="224" t="s">
        <v>338</v>
      </c>
      <c r="D464" s="230" t="s">
        <v>129</v>
      </c>
      <c r="E464" s="225" t="s">
        <v>339</v>
      </c>
      <c r="F464" s="313">
        <v>7.45</v>
      </c>
      <c r="G464" s="225" t="s">
        <v>24</v>
      </c>
      <c r="H464" s="226">
        <f t="shared" si="23"/>
        <v>7.45</v>
      </c>
      <c r="I464" s="227">
        <v>250000</v>
      </c>
      <c r="J464" s="228">
        <f t="shared" si="24"/>
        <v>1250000</v>
      </c>
      <c r="K464" s="259"/>
    </row>
    <row r="465" spans="1:11" s="310" customFormat="1" ht="18">
      <c r="A465" s="345">
        <v>85</v>
      </c>
      <c r="B465" s="214">
        <v>1</v>
      </c>
      <c r="C465" s="220" t="s">
        <v>50</v>
      </c>
      <c r="D465" s="210" t="s">
        <v>84</v>
      </c>
      <c r="E465" s="214" t="s">
        <v>340</v>
      </c>
      <c r="F465" s="303">
        <v>8.36</v>
      </c>
      <c r="G465" s="214" t="s">
        <v>24</v>
      </c>
      <c r="H465" s="221">
        <f t="shared" si="23"/>
        <v>8.36</v>
      </c>
      <c r="I465" s="222">
        <v>300000</v>
      </c>
      <c r="J465" s="223">
        <f t="shared" si="24"/>
        <v>1500000</v>
      </c>
      <c r="K465" s="258"/>
    </row>
    <row r="466" spans="1:11" s="310" customFormat="1" ht="18">
      <c r="A466" s="345">
        <v>86</v>
      </c>
      <c r="B466" s="206">
        <v>2</v>
      </c>
      <c r="C466" s="229" t="s">
        <v>21</v>
      </c>
      <c r="D466" s="211" t="s">
        <v>79</v>
      </c>
      <c r="E466" s="206" t="s">
        <v>340</v>
      </c>
      <c r="F466" s="307">
        <v>8.36</v>
      </c>
      <c r="G466" s="206" t="s">
        <v>24</v>
      </c>
      <c r="H466" s="213">
        <f t="shared" si="23"/>
        <v>8.36</v>
      </c>
      <c r="I466" s="218">
        <v>300000</v>
      </c>
      <c r="J466" s="219">
        <f t="shared" si="24"/>
        <v>1500000</v>
      </c>
      <c r="K466" s="207"/>
    </row>
    <row r="467" spans="1:11" s="310" customFormat="1" ht="18">
      <c r="A467" s="345">
        <v>87</v>
      </c>
      <c r="B467" s="206">
        <v>3</v>
      </c>
      <c r="C467" s="229" t="s">
        <v>142</v>
      </c>
      <c r="D467" s="211" t="s">
        <v>204</v>
      </c>
      <c r="E467" s="206" t="s">
        <v>340</v>
      </c>
      <c r="F467" s="307">
        <v>8.36</v>
      </c>
      <c r="G467" s="206" t="s">
        <v>24</v>
      </c>
      <c r="H467" s="213">
        <f t="shared" si="23"/>
        <v>8.36</v>
      </c>
      <c r="I467" s="218">
        <v>300000</v>
      </c>
      <c r="J467" s="219">
        <f t="shared" si="24"/>
        <v>1500000</v>
      </c>
      <c r="K467" s="207"/>
    </row>
    <row r="468" spans="1:11" s="310" customFormat="1" ht="18">
      <c r="A468" s="345">
        <v>88</v>
      </c>
      <c r="B468" s="206">
        <v>4</v>
      </c>
      <c r="C468" s="229" t="s">
        <v>234</v>
      </c>
      <c r="D468" s="211" t="s">
        <v>341</v>
      </c>
      <c r="E468" s="206" t="s">
        <v>340</v>
      </c>
      <c r="F468" s="307">
        <v>8.23</v>
      </c>
      <c r="G468" s="206" t="s">
        <v>24</v>
      </c>
      <c r="H468" s="213">
        <f t="shared" si="23"/>
        <v>8.23</v>
      </c>
      <c r="I468" s="218">
        <v>300000</v>
      </c>
      <c r="J468" s="219">
        <f t="shared" si="24"/>
        <v>1500000</v>
      </c>
      <c r="K468" s="207"/>
    </row>
    <row r="469" spans="1:11" s="310" customFormat="1" ht="18">
      <c r="A469" s="345">
        <v>89</v>
      </c>
      <c r="B469" s="206">
        <v>5</v>
      </c>
      <c r="C469" s="229" t="s">
        <v>166</v>
      </c>
      <c r="D469" s="211" t="s">
        <v>129</v>
      </c>
      <c r="E469" s="206" t="s">
        <v>340</v>
      </c>
      <c r="F469" s="307">
        <v>8.23</v>
      </c>
      <c r="G469" s="206" t="s">
        <v>24</v>
      </c>
      <c r="H469" s="213">
        <f t="shared" si="23"/>
        <v>8.23</v>
      </c>
      <c r="I469" s="218">
        <v>300000</v>
      </c>
      <c r="J469" s="219">
        <f t="shared" si="24"/>
        <v>1500000</v>
      </c>
      <c r="K469" s="207"/>
    </row>
    <row r="470" spans="1:11" s="310" customFormat="1" ht="18">
      <c r="A470" s="345">
        <v>90</v>
      </c>
      <c r="B470" s="206">
        <v>6</v>
      </c>
      <c r="C470" s="229" t="s">
        <v>163</v>
      </c>
      <c r="D470" s="211" t="s">
        <v>93</v>
      </c>
      <c r="E470" s="206" t="s">
        <v>340</v>
      </c>
      <c r="F470" s="307">
        <v>8.18</v>
      </c>
      <c r="G470" s="206" t="s">
        <v>24</v>
      </c>
      <c r="H470" s="213">
        <f t="shared" si="23"/>
        <v>8.18</v>
      </c>
      <c r="I470" s="218">
        <v>300000</v>
      </c>
      <c r="J470" s="219">
        <f t="shared" si="24"/>
        <v>1500000</v>
      </c>
      <c r="K470" s="207"/>
    </row>
    <row r="471" spans="1:11" s="310" customFormat="1" ht="18">
      <c r="A471" s="345">
        <v>91</v>
      </c>
      <c r="B471" s="206">
        <v>7</v>
      </c>
      <c r="C471" s="229" t="s">
        <v>342</v>
      </c>
      <c r="D471" s="211" t="s">
        <v>182</v>
      </c>
      <c r="E471" s="206" t="s">
        <v>340</v>
      </c>
      <c r="F471" s="307">
        <v>8.18</v>
      </c>
      <c r="G471" s="206" t="s">
        <v>24</v>
      </c>
      <c r="H471" s="213">
        <f t="shared" si="23"/>
        <v>8.18</v>
      </c>
      <c r="I471" s="218">
        <v>300000</v>
      </c>
      <c r="J471" s="219">
        <f t="shared" si="24"/>
        <v>1500000</v>
      </c>
      <c r="K471" s="207"/>
    </row>
    <row r="472" spans="1:11" s="310" customFormat="1" ht="18">
      <c r="A472" s="345">
        <v>92</v>
      </c>
      <c r="B472" s="206">
        <v>8</v>
      </c>
      <c r="C472" s="229" t="s">
        <v>343</v>
      </c>
      <c r="D472" s="211" t="s">
        <v>95</v>
      </c>
      <c r="E472" s="206" t="s">
        <v>340</v>
      </c>
      <c r="F472" s="307">
        <v>8.14</v>
      </c>
      <c r="G472" s="206" t="s">
        <v>24</v>
      </c>
      <c r="H472" s="213">
        <f t="shared" si="23"/>
        <v>8.14</v>
      </c>
      <c r="I472" s="218">
        <v>300000</v>
      </c>
      <c r="J472" s="219">
        <f t="shared" si="24"/>
        <v>1500000</v>
      </c>
      <c r="K472" s="207"/>
    </row>
    <row r="473" spans="1:11" s="310" customFormat="1" ht="18">
      <c r="A473" s="345">
        <v>93</v>
      </c>
      <c r="B473" s="206">
        <v>9</v>
      </c>
      <c r="C473" s="229" t="s">
        <v>205</v>
      </c>
      <c r="D473" s="211" t="s">
        <v>144</v>
      </c>
      <c r="E473" s="206" t="s">
        <v>340</v>
      </c>
      <c r="F473" s="307">
        <v>8.14</v>
      </c>
      <c r="G473" s="206" t="s">
        <v>24</v>
      </c>
      <c r="H473" s="213">
        <f t="shared" si="23"/>
        <v>8.14</v>
      </c>
      <c r="I473" s="218">
        <v>300000</v>
      </c>
      <c r="J473" s="219">
        <f t="shared" si="24"/>
        <v>1500000</v>
      </c>
      <c r="K473" s="207"/>
    </row>
    <row r="474" spans="1:11" s="310" customFormat="1" ht="18">
      <c r="A474" s="345">
        <v>94</v>
      </c>
      <c r="B474" s="206">
        <v>10</v>
      </c>
      <c r="C474" s="229" t="s">
        <v>344</v>
      </c>
      <c r="D474" s="211" t="s">
        <v>226</v>
      </c>
      <c r="E474" s="206" t="s">
        <v>340</v>
      </c>
      <c r="F474" s="307">
        <v>8.05</v>
      </c>
      <c r="G474" s="206" t="s">
        <v>24</v>
      </c>
      <c r="H474" s="213">
        <f t="shared" si="23"/>
        <v>8.05</v>
      </c>
      <c r="I474" s="218">
        <v>300000</v>
      </c>
      <c r="J474" s="219">
        <f t="shared" si="24"/>
        <v>1500000</v>
      </c>
      <c r="K474" s="207"/>
    </row>
    <row r="475" spans="1:11" s="310" customFormat="1" ht="18">
      <c r="A475" s="345">
        <v>95</v>
      </c>
      <c r="B475" s="206">
        <v>11</v>
      </c>
      <c r="C475" s="229" t="s">
        <v>345</v>
      </c>
      <c r="D475" s="211" t="s">
        <v>335</v>
      </c>
      <c r="E475" s="206" t="s">
        <v>340</v>
      </c>
      <c r="F475" s="307">
        <v>8</v>
      </c>
      <c r="G475" s="206" t="s">
        <v>24</v>
      </c>
      <c r="H475" s="213">
        <f t="shared" si="23"/>
        <v>8</v>
      </c>
      <c r="I475" s="218">
        <v>300000</v>
      </c>
      <c r="J475" s="219">
        <f t="shared" si="24"/>
        <v>1500000</v>
      </c>
      <c r="K475" s="207"/>
    </row>
    <row r="476" spans="1:11" s="310" customFormat="1" ht="18">
      <c r="A476" s="345">
        <v>96</v>
      </c>
      <c r="B476" s="206">
        <v>12</v>
      </c>
      <c r="C476" s="229" t="s">
        <v>50</v>
      </c>
      <c r="D476" s="211" t="s">
        <v>95</v>
      </c>
      <c r="E476" s="206" t="s">
        <v>340</v>
      </c>
      <c r="F476" s="307">
        <v>7.95</v>
      </c>
      <c r="G476" s="206" t="s">
        <v>24</v>
      </c>
      <c r="H476" s="213">
        <f t="shared" si="23"/>
        <v>7.95</v>
      </c>
      <c r="I476" s="218">
        <v>250000</v>
      </c>
      <c r="J476" s="219">
        <f t="shared" si="24"/>
        <v>1250000</v>
      </c>
      <c r="K476" s="207"/>
    </row>
    <row r="477" spans="1:11" s="310" customFormat="1" ht="18">
      <c r="A477" s="345">
        <v>97</v>
      </c>
      <c r="B477" s="206">
        <v>13</v>
      </c>
      <c r="C477" s="229" t="s">
        <v>346</v>
      </c>
      <c r="D477" s="211" t="s">
        <v>97</v>
      </c>
      <c r="E477" s="206" t="s">
        <v>340</v>
      </c>
      <c r="F477" s="307">
        <v>7.91</v>
      </c>
      <c r="G477" s="206" t="s">
        <v>24</v>
      </c>
      <c r="H477" s="213">
        <f aca="true" t="shared" si="25" ref="H477:H508">F477</f>
        <v>7.91</v>
      </c>
      <c r="I477" s="218">
        <v>250000</v>
      </c>
      <c r="J477" s="219">
        <f aca="true" t="shared" si="26" ref="J477:J508">I477*5</f>
        <v>1250000</v>
      </c>
      <c r="K477" s="207"/>
    </row>
    <row r="478" spans="1:11" s="310" customFormat="1" ht="18">
      <c r="A478" s="345">
        <v>98</v>
      </c>
      <c r="B478" s="206">
        <v>14</v>
      </c>
      <c r="C478" s="229" t="s">
        <v>21</v>
      </c>
      <c r="D478" s="211" t="s">
        <v>347</v>
      </c>
      <c r="E478" s="206" t="s">
        <v>340</v>
      </c>
      <c r="F478" s="307">
        <v>7.86</v>
      </c>
      <c r="G478" s="206" t="s">
        <v>24</v>
      </c>
      <c r="H478" s="213">
        <f t="shared" si="25"/>
        <v>7.86</v>
      </c>
      <c r="I478" s="218">
        <v>250000</v>
      </c>
      <c r="J478" s="219">
        <f t="shared" si="26"/>
        <v>1250000</v>
      </c>
      <c r="K478" s="207"/>
    </row>
    <row r="479" spans="1:11" s="310" customFormat="1" ht="18">
      <c r="A479" s="345">
        <v>99</v>
      </c>
      <c r="B479" s="206">
        <v>15</v>
      </c>
      <c r="C479" s="229" t="s">
        <v>329</v>
      </c>
      <c r="D479" s="211" t="s">
        <v>348</v>
      </c>
      <c r="E479" s="206" t="s">
        <v>340</v>
      </c>
      <c r="F479" s="307">
        <v>7.86</v>
      </c>
      <c r="G479" s="206" t="s">
        <v>24</v>
      </c>
      <c r="H479" s="213">
        <f t="shared" si="25"/>
        <v>7.86</v>
      </c>
      <c r="I479" s="218">
        <v>250000</v>
      </c>
      <c r="J479" s="219">
        <f t="shared" si="26"/>
        <v>1250000</v>
      </c>
      <c r="K479" s="207"/>
    </row>
    <row r="480" spans="1:11" s="310" customFormat="1" ht="18">
      <c r="A480" s="345">
        <v>100</v>
      </c>
      <c r="B480" s="206">
        <v>16</v>
      </c>
      <c r="C480" s="229" t="s">
        <v>349</v>
      </c>
      <c r="D480" s="211" t="s">
        <v>317</v>
      </c>
      <c r="E480" s="206" t="s">
        <v>340</v>
      </c>
      <c r="F480" s="307">
        <v>7.86</v>
      </c>
      <c r="G480" s="206" t="s">
        <v>24</v>
      </c>
      <c r="H480" s="213">
        <f t="shared" si="25"/>
        <v>7.86</v>
      </c>
      <c r="I480" s="218">
        <v>250000</v>
      </c>
      <c r="J480" s="219">
        <f t="shared" si="26"/>
        <v>1250000</v>
      </c>
      <c r="K480" s="207"/>
    </row>
    <row r="481" spans="1:11" s="310" customFormat="1" ht="18">
      <c r="A481" s="345">
        <v>101</v>
      </c>
      <c r="B481" s="206">
        <v>17</v>
      </c>
      <c r="C481" s="229" t="s">
        <v>50</v>
      </c>
      <c r="D481" s="211" t="s">
        <v>124</v>
      </c>
      <c r="E481" s="206" t="s">
        <v>340</v>
      </c>
      <c r="F481" s="307">
        <v>7.86</v>
      </c>
      <c r="G481" s="206" t="s">
        <v>24</v>
      </c>
      <c r="H481" s="213">
        <f t="shared" si="25"/>
        <v>7.86</v>
      </c>
      <c r="I481" s="218">
        <v>250000</v>
      </c>
      <c r="J481" s="219">
        <f t="shared" si="26"/>
        <v>1250000</v>
      </c>
      <c r="K481" s="207"/>
    </row>
    <row r="482" spans="1:11" s="310" customFormat="1" ht="18">
      <c r="A482" s="345">
        <v>102</v>
      </c>
      <c r="B482" s="206">
        <v>18</v>
      </c>
      <c r="C482" s="229" t="s">
        <v>141</v>
      </c>
      <c r="D482" s="211" t="s">
        <v>37</v>
      </c>
      <c r="E482" s="206" t="s">
        <v>340</v>
      </c>
      <c r="F482" s="307">
        <v>7.73</v>
      </c>
      <c r="G482" s="206" t="s">
        <v>24</v>
      </c>
      <c r="H482" s="213">
        <f t="shared" si="25"/>
        <v>7.73</v>
      </c>
      <c r="I482" s="218">
        <v>250000</v>
      </c>
      <c r="J482" s="219">
        <f t="shared" si="26"/>
        <v>1250000</v>
      </c>
      <c r="K482" s="207"/>
    </row>
    <row r="483" spans="1:11" s="310" customFormat="1" ht="18">
      <c r="A483" s="345">
        <v>103</v>
      </c>
      <c r="B483" s="206">
        <v>19</v>
      </c>
      <c r="C483" s="229" t="s">
        <v>21</v>
      </c>
      <c r="D483" s="211" t="s">
        <v>84</v>
      </c>
      <c r="E483" s="206" t="s">
        <v>340</v>
      </c>
      <c r="F483" s="307">
        <v>7.73</v>
      </c>
      <c r="G483" s="206" t="s">
        <v>24</v>
      </c>
      <c r="H483" s="213">
        <f t="shared" si="25"/>
        <v>7.73</v>
      </c>
      <c r="I483" s="218">
        <v>250000</v>
      </c>
      <c r="J483" s="219">
        <f t="shared" si="26"/>
        <v>1250000</v>
      </c>
      <c r="K483" s="207"/>
    </row>
    <row r="484" spans="1:11" s="310" customFormat="1" ht="18">
      <c r="A484" s="345">
        <v>104</v>
      </c>
      <c r="B484" s="206">
        <v>20</v>
      </c>
      <c r="C484" s="229" t="s">
        <v>350</v>
      </c>
      <c r="D484" s="211" t="s">
        <v>144</v>
      </c>
      <c r="E484" s="206" t="s">
        <v>340</v>
      </c>
      <c r="F484" s="307">
        <v>7.68</v>
      </c>
      <c r="G484" s="206" t="s">
        <v>24</v>
      </c>
      <c r="H484" s="213">
        <f t="shared" si="25"/>
        <v>7.68</v>
      </c>
      <c r="I484" s="218">
        <v>250000</v>
      </c>
      <c r="J484" s="219">
        <f t="shared" si="26"/>
        <v>1250000</v>
      </c>
      <c r="K484" s="207"/>
    </row>
    <row r="485" spans="1:11" s="310" customFormat="1" ht="18">
      <c r="A485" s="345">
        <v>105</v>
      </c>
      <c r="B485" s="206">
        <v>21</v>
      </c>
      <c r="C485" s="229" t="s">
        <v>351</v>
      </c>
      <c r="D485" s="211" t="s">
        <v>43</v>
      </c>
      <c r="E485" s="206" t="s">
        <v>340</v>
      </c>
      <c r="F485" s="307">
        <v>7.59</v>
      </c>
      <c r="G485" s="206" t="s">
        <v>24</v>
      </c>
      <c r="H485" s="213">
        <f t="shared" si="25"/>
        <v>7.59</v>
      </c>
      <c r="I485" s="218">
        <v>250000</v>
      </c>
      <c r="J485" s="219">
        <f t="shared" si="26"/>
        <v>1250000</v>
      </c>
      <c r="K485" s="207"/>
    </row>
    <row r="486" spans="1:11" s="310" customFormat="1" ht="18">
      <c r="A486" s="345">
        <v>106</v>
      </c>
      <c r="B486" s="206">
        <v>22</v>
      </c>
      <c r="C486" s="229" t="s">
        <v>352</v>
      </c>
      <c r="D486" s="211" t="s">
        <v>41</v>
      </c>
      <c r="E486" s="206" t="s">
        <v>340</v>
      </c>
      <c r="F486" s="307">
        <v>7.59</v>
      </c>
      <c r="G486" s="206" t="s">
        <v>24</v>
      </c>
      <c r="H486" s="213">
        <f t="shared" si="25"/>
        <v>7.59</v>
      </c>
      <c r="I486" s="218">
        <v>250000</v>
      </c>
      <c r="J486" s="219">
        <f t="shared" si="26"/>
        <v>1250000</v>
      </c>
      <c r="K486" s="207"/>
    </row>
    <row r="487" spans="1:11" s="310" customFormat="1" ht="18">
      <c r="A487" s="345">
        <v>107</v>
      </c>
      <c r="B487" s="206">
        <v>23</v>
      </c>
      <c r="C487" s="229" t="s">
        <v>34</v>
      </c>
      <c r="D487" s="211" t="s">
        <v>353</v>
      </c>
      <c r="E487" s="206" t="s">
        <v>340</v>
      </c>
      <c r="F487" s="307">
        <v>7.5</v>
      </c>
      <c r="G487" s="206" t="s">
        <v>24</v>
      </c>
      <c r="H487" s="213">
        <f t="shared" si="25"/>
        <v>7.5</v>
      </c>
      <c r="I487" s="218">
        <v>250000</v>
      </c>
      <c r="J487" s="219">
        <f t="shared" si="26"/>
        <v>1250000</v>
      </c>
      <c r="K487" s="207"/>
    </row>
    <row r="488" spans="1:11" s="310" customFormat="1" ht="18">
      <c r="A488" s="345">
        <v>108</v>
      </c>
      <c r="B488" s="206">
        <v>24</v>
      </c>
      <c r="C488" s="229" t="s">
        <v>354</v>
      </c>
      <c r="D488" s="211" t="s">
        <v>115</v>
      </c>
      <c r="E488" s="206" t="s">
        <v>340</v>
      </c>
      <c r="F488" s="307">
        <v>7.5</v>
      </c>
      <c r="G488" s="206" t="s">
        <v>24</v>
      </c>
      <c r="H488" s="213">
        <f t="shared" si="25"/>
        <v>7.5</v>
      </c>
      <c r="I488" s="218">
        <v>250000</v>
      </c>
      <c r="J488" s="219">
        <f t="shared" si="26"/>
        <v>1250000</v>
      </c>
      <c r="K488" s="207"/>
    </row>
    <row r="489" spans="1:11" s="310" customFormat="1" ht="18">
      <c r="A489" s="345">
        <v>109</v>
      </c>
      <c r="B489" s="206">
        <v>25</v>
      </c>
      <c r="C489" s="229" t="s">
        <v>355</v>
      </c>
      <c r="D489" s="211" t="s">
        <v>192</v>
      </c>
      <c r="E489" s="206" t="s">
        <v>340</v>
      </c>
      <c r="F489" s="307">
        <v>7.5</v>
      </c>
      <c r="G489" s="206" t="s">
        <v>24</v>
      </c>
      <c r="H489" s="213">
        <f t="shared" si="25"/>
        <v>7.5</v>
      </c>
      <c r="I489" s="218">
        <v>250000</v>
      </c>
      <c r="J489" s="219">
        <f t="shared" si="26"/>
        <v>1250000</v>
      </c>
      <c r="K489" s="207"/>
    </row>
    <row r="490" spans="1:11" s="310" customFormat="1" ht="18">
      <c r="A490" s="345">
        <v>110</v>
      </c>
      <c r="B490" s="206">
        <v>26</v>
      </c>
      <c r="C490" s="229" t="s">
        <v>356</v>
      </c>
      <c r="D490" s="211" t="s">
        <v>62</v>
      </c>
      <c r="E490" s="206" t="s">
        <v>340</v>
      </c>
      <c r="F490" s="307">
        <v>7.45</v>
      </c>
      <c r="G490" s="206" t="s">
        <v>24</v>
      </c>
      <c r="H490" s="213">
        <f t="shared" si="25"/>
        <v>7.45</v>
      </c>
      <c r="I490" s="218">
        <v>250000</v>
      </c>
      <c r="J490" s="219">
        <f t="shared" si="26"/>
        <v>1250000</v>
      </c>
      <c r="K490" s="207"/>
    </row>
    <row r="491" spans="1:11" s="310" customFormat="1" ht="18">
      <c r="A491" s="345">
        <v>111</v>
      </c>
      <c r="B491" s="206">
        <v>27</v>
      </c>
      <c r="C491" s="229" t="s">
        <v>357</v>
      </c>
      <c r="D491" s="211" t="s">
        <v>62</v>
      </c>
      <c r="E491" s="206" t="s">
        <v>340</v>
      </c>
      <c r="F491" s="307">
        <v>7.45</v>
      </c>
      <c r="G491" s="206" t="s">
        <v>24</v>
      </c>
      <c r="H491" s="213">
        <f t="shared" si="25"/>
        <v>7.45</v>
      </c>
      <c r="I491" s="218">
        <v>250000</v>
      </c>
      <c r="J491" s="219">
        <f t="shared" si="26"/>
        <v>1250000</v>
      </c>
      <c r="K491" s="207"/>
    </row>
    <row r="492" spans="1:11" s="310" customFormat="1" ht="18">
      <c r="A492" s="345">
        <v>112</v>
      </c>
      <c r="B492" s="206">
        <v>28</v>
      </c>
      <c r="C492" s="229" t="s">
        <v>21</v>
      </c>
      <c r="D492" s="211" t="s">
        <v>45</v>
      </c>
      <c r="E492" s="206" t="s">
        <v>340</v>
      </c>
      <c r="F492" s="307">
        <v>7.36</v>
      </c>
      <c r="G492" s="206" t="s">
        <v>24</v>
      </c>
      <c r="H492" s="213">
        <f t="shared" si="25"/>
        <v>7.36</v>
      </c>
      <c r="I492" s="218">
        <v>250000</v>
      </c>
      <c r="J492" s="219">
        <f t="shared" si="26"/>
        <v>1250000</v>
      </c>
      <c r="K492" s="207"/>
    </row>
    <row r="493" spans="1:11" s="310" customFormat="1" ht="18">
      <c r="A493" s="345">
        <v>113</v>
      </c>
      <c r="B493" s="225">
        <v>29</v>
      </c>
      <c r="C493" s="224" t="s">
        <v>358</v>
      </c>
      <c r="D493" s="230" t="s">
        <v>94</v>
      </c>
      <c r="E493" s="225" t="s">
        <v>340</v>
      </c>
      <c r="F493" s="313">
        <v>7.36</v>
      </c>
      <c r="G493" s="225" t="s">
        <v>24</v>
      </c>
      <c r="H493" s="226">
        <f t="shared" si="25"/>
        <v>7.36</v>
      </c>
      <c r="I493" s="227">
        <v>250000</v>
      </c>
      <c r="J493" s="228">
        <f t="shared" si="26"/>
        <v>1250000</v>
      </c>
      <c r="K493" s="259"/>
    </row>
    <row r="494" spans="1:11" ht="18">
      <c r="A494" s="345">
        <v>114</v>
      </c>
      <c r="B494" s="214">
        <v>1</v>
      </c>
      <c r="C494" s="220" t="s">
        <v>359</v>
      </c>
      <c r="D494" s="210" t="s">
        <v>37</v>
      </c>
      <c r="E494" s="214" t="s">
        <v>373</v>
      </c>
      <c r="F494" s="303">
        <v>8.86</v>
      </c>
      <c r="G494" s="214" t="s">
        <v>24</v>
      </c>
      <c r="H494" s="221">
        <f t="shared" si="25"/>
        <v>8.86</v>
      </c>
      <c r="I494" s="222">
        <v>300000</v>
      </c>
      <c r="J494" s="223">
        <f t="shared" si="26"/>
        <v>1500000</v>
      </c>
      <c r="K494" s="258"/>
    </row>
    <row r="495" spans="1:11" ht="18">
      <c r="A495" s="345">
        <v>115</v>
      </c>
      <c r="B495" s="206">
        <v>2</v>
      </c>
      <c r="C495" s="229" t="s">
        <v>165</v>
      </c>
      <c r="D495" s="211" t="s">
        <v>206</v>
      </c>
      <c r="E495" s="206" t="s">
        <v>373</v>
      </c>
      <c r="F495" s="307">
        <v>8.86</v>
      </c>
      <c r="G495" s="206" t="s">
        <v>24</v>
      </c>
      <c r="H495" s="213">
        <f t="shared" si="25"/>
        <v>8.86</v>
      </c>
      <c r="I495" s="218">
        <v>300000</v>
      </c>
      <c r="J495" s="219">
        <f t="shared" si="26"/>
        <v>1500000</v>
      </c>
      <c r="K495" s="207"/>
    </row>
    <row r="496" spans="1:11" ht="18">
      <c r="A496" s="345">
        <v>116</v>
      </c>
      <c r="B496" s="206">
        <v>3</v>
      </c>
      <c r="C496" s="229" t="s">
        <v>130</v>
      </c>
      <c r="D496" s="211" t="s">
        <v>45</v>
      </c>
      <c r="E496" s="206" t="s">
        <v>373</v>
      </c>
      <c r="F496" s="307">
        <v>8.55</v>
      </c>
      <c r="G496" s="206" t="s">
        <v>24</v>
      </c>
      <c r="H496" s="213">
        <f t="shared" si="25"/>
        <v>8.55</v>
      </c>
      <c r="I496" s="218">
        <v>300000</v>
      </c>
      <c r="J496" s="219">
        <f t="shared" si="26"/>
        <v>1500000</v>
      </c>
      <c r="K496" s="207"/>
    </row>
    <row r="497" spans="1:11" ht="18">
      <c r="A497" s="345">
        <v>117</v>
      </c>
      <c r="B497" s="206">
        <v>4</v>
      </c>
      <c r="C497" s="229" t="s">
        <v>243</v>
      </c>
      <c r="D497" s="211" t="s">
        <v>161</v>
      </c>
      <c r="E497" s="206" t="s">
        <v>373</v>
      </c>
      <c r="F497" s="307">
        <v>8.5</v>
      </c>
      <c r="G497" s="206" t="s">
        <v>24</v>
      </c>
      <c r="H497" s="213">
        <f t="shared" si="25"/>
        <v>8.5</v>
      </c>
      <c r="I497" s="218">
        <v>300000</v>
      </c>
      <c r="J497" s="219">
        <f t="shared" si="26"/>
        <v>1500000</v>
      </c>
      <c r="K497" s="207"/>
    </row>
    <row r="498" spans="1:11" ht="18">
      <c r="A498" s="345">
        <v>118</v>
      </c>
      <c r="B498" s="206">
        <v>5</v>
      </c>
      <c r="C498" s="229" t="s">
        <v>34</v>
      </c>
      <c r="D498" s="211" t="s">
        <v>100</v>
      </c>
      <c r="E498" s="206" t="s">
        <v>373</v>
      </c>
      <c r="F498" s="307">
        <v>8.23</v>
      </c>
      <c r="G498" s="206" t="s">
        <v>24</v>
      </c>
      <c r="H498" s="213">
        <f t="shared" si="25"/>
        <v>8.23</v>
      </c>
      <c r="I498" s="218">
        <v>300000</v>
      </c>
      <c r="J498" s="219">
        <f t="shared" si="26"/>
        <v>1500000</v>
      </c>
      <c r="K498" s="207"/>
    </row>
    <row r="499" spans="1:11" ht="18">
      <c r="A499" s="345">
        <v>119</v>
      </c>
      <c r="B499" s="206">
        <v>6</v>
      </c>
      <c r="C499" s="229" t="s">
        <v>110</v>
      </c>
      <c r="D499" s="211" t="s">
        <v>98</v>
      </c>
      <c r="E499" s="206" t="s">
        <v>373</v>
      </c>
      <c r="F499" s="307">
        <v>8.18</v>
      </c>
      <c r="G499" s="206" t="s">
        <v>24</v>
      </c>
      <c r="H499" s="213">
        <f t="shared" si="25"/>
        <v>8.18</v>
      </c>
      <c r="I499" s="218">
        <v>300000</v>
      </c>
      <c r="J499" s="219">
        <f t="shared" si="26"/>
        <v>1500000</v>
      </c>
      <c r="K499" s="207"/>
    </row>
    <row r="500" spans="1:11" ht="18">
      <c r="A500" s="345">
        <v>120</v>
      </c>
      <c r="B500" s="206">
        <v>7</v>
      </c>
      <c r="C500" s="229" t="s">
        <v>89</v>
      </c>
      <c r="D500" s="211" t="s">
        <v>98</v>
      </c>
      <c r="E500" s="206" t="s">
        <v>373</v>
      </c>
      <c r="F500" s="307">
        <v>8.18</v>
      </c>
      <c r="G500" s="206" t="s">
        <v>24</v>
      </c>
      <c r="H500" s="213">
        <f t="shared" si="25"/>
        <v>8.18</v>
      </c>
      <c r="I500" s="218">
        <v>300000</v>
      </c>
      <c r="J500" s="219">
        <f t="shared" si="26"/>
        <v>1500000</v>
      </c>
      <c r="K500" s="207"/>
    </row>
    <row r="501" spans="1:11" ht="18">
      <c r="A501" s="345">
        <v>121</v>
      </c>
      <c r="B501" s="206">
        <v>8</v>
      </c>
      <c r="C501" s="229" t="s">
        <v>21</v>
      </c>
      <c r="D501" s="211" t="s">
        <v>257</v>
      </c>
      <c r="E501" s="206" t="s">
        <v>373</v>
      </c>
      <c r="F501" s="307">
        <v>8.05</v>
      </c>
      <c r="G501" s="206" t="s">
        <v>24</v>
      </c>
      <c r="H501" s="213">
        <f t="shared" si="25"/>
        <v>8.05</v>
      </c>
      <c r="I501" s="218">
        <v>300000</v>
      </c>
      <c r="J501" s="219">
        <f t="shared" si="26"/>
        <v>1500000</v>
      </c>
      <c r="K501" s="207"/>
    </row>
    <row r="502" spans="1:11" ht="18">
      <c r="A502" s="345">
        <v>122</v>
      </c>
      <c r="B502" s="206">
        <v>9</v>
      </c>
      <c r="C502" s="229" t="s">
        <v>21</v>
      </c>
      <c r="D502" s="211" t="s">
        <v>360</v>
      </c>
      <c r="E502" s="206" t="s">
        <v>373</v>
      </c>
      <c r="F502" s="307">
        <v>8.05</v>
      </c>
      <c r="G502" s="206" t="s">
        <v>24</v>
      </c>
      <c r="H502" s="213">
        <f t="shared" si="25"/>
        <v>8.05</v>
      </c>
      <c r="I502" s="218">
        <v>300000</v>
      </c>
      <c r="J502" s="219">
        <f t="shared" si="26"/>
        <v>1500000</v>
      </c>
      <c r="K502" s="207"/>
    </row>
    <row r="503" spans="1:11" ht="18">
      <c r="A503" s="345">
        <v>123</v>
      </c>
      <c r="B503" s="206">
        <v>10</v>
      </c>
      <c r="C503" s="229" t="s">
        <v>50</v>
      </c>
      <c r="D503" s="211" t="s">
        <v>68</v>
      </c>
      <c r="E503" s="206" t="s">
        <v>373</v>
      </c>
      <c r="F503" s="307">
        <v>8</v>
      </c>
      <c r="G503" s="206" t="s">
        <v>24</v>
      </c>
      <c r="H503" s="213">
        <f t="shared" si="25"/>
        <v>8</v>
      </c>
      <c r="I503" s="218">
        <v>300000</v>
      </c>
      <c r="J503" s="219">
        <f t="shared" si="26"/>
        <v>1500000</v>
      </c>
      <c r="K503" s="207"/>
    </row>
    <row r="504" spans="1:11" ht="18">
      <c r="A504" s="345">
        <v>124</v>
      </c>
      <c r="B504" s="206">
        <v>11</v>
      </c>
      <c r="C504" s="229" t="s">
        <v>361</v>
      </c>
      <c r="D504" s="211" t="s">
        <v>79</v>
      </c>
      <c r="E504" s="206" t="s">
        <v>373</v>
      </c>
      <c r="F504" s="307">
        <v>8</v>
      </c>
      <c r="G504" s="206" t="s">
        <v>24</v>
      </c>
      <c r="H504" s="213">
        <f t="shared" si="25"/>
        <v>8</v>
      </c>
      <c r="I504" s="218">
        <v>300000</v>
      </c>
      <c r="J504" s="219">
        <f t="shared" si="26"/>
        <v>1500000</v>
      </c>
      <c r="K504" s="207"/>
    </row>
    <row r="505" spans="1:11" ht="18">
      <c r="A505" s="345">
        <v>125</v>
      </c>
      <c r="B505" s="206">
        <v>12</v>
      </c>
      <c r="C505" s="229" t="s">
        <v>123</v>
      </c>
      <c r="D505" s="211" t="s">
        <v>192</v>
      </c>
      <c r="E505" s="206" t="s">
        <v>373</v>
      </c>
      <c r="F505" s="307">
        <v>8</v>
      </c>
      <c r="G505" s="206" t="s">
        <v>24</v>
      </c>
      <c r="H505" s="213">
        <f t="shared" si="25"/>
        <v>8</v>
      </c>
      <c r="I505" s="218">
        <v>300000</v>
      </c>
      <c r="J505" s="219">
        <f t="shared" si="26"/>
        <v>1500000</v>
      </c>
      <c r="K505" s="207"/>
    </row>
    <row r="506" spans="1:11" ht="18">
      <c r="A506" s="345">
        <v>126</v>
      </c>
      <c r="B506" s="206">
        <v>13</v>
      </c>
      <c r="C506" s="229" t="s">
        <v>320</v>
      </c>
      <c r="D506" s="211" t="s">
        <v>45</v>
      </c>
      <c r="E506" s="206" t="s">
        <v>373</v>
      </c>
      <c r="F506" s="307">
        <v>7.95</v>
      </c>
      <c r="G506" s="206" t="s">
        <v>24</v>
      </c>
      <c r="H506" s="213">
        <f t="shared" si="25"/>
        <v>7.95</v>
      </c>
      <c r="I506" s="218">
        <v>250000</v>
      </c>
      <c r="J506" s="219">
        <f t="shared" si="26"/>
        <v>1250000</v>
      </c>
      <c r="K506" s="207"/>
    </row>
    <row r="507" spans="1:11" ht="18">
      <c r="A507" s="345">
        <v>127</v>
      </c>
      <c r="B507" s="206">
        <v>14</v>
      </c>
      <c r="C507" s="229" t="s">
        <v>362</v>
      </c>
      <c r="D507" s="211" t="s">
        <v>81</v>
      </c>
      <c r="E507" s="206" t="s">
        <v>373</v>
      </c>
      <c r="F507" s="307">
        <v>7.86</v>
      </c>
      <c r="G507" s="206" t="s">
        <v>24</v>
      </c>
      <c r="H507" s="213">
        <f t="shared" si="25"/>
        <v>7.86</v>
      </c>
      <c r="I507" s="218">
        <v>250000</v>
      </c>
      <c r="J507" s="219">
        <f t="shared" si="26"/>
        <v>1250000</v>
      </c>
      <c r="K507" s="207"/>
    </row>
    <row r="508" spans="1:11" ht="18">
      <c r="A508" s="345">
        <v>128</v>
      </c>
      <c r="B508" s="206">
        <v>15</v>
      </c>
      <c r="C508" s="229" t="s">
        <v>111</v>
      </c>
      <c r="D508" s="211" t="s">
        <v>115</v>
      </c>
      <c r="E508" s="206" t="s">
        <v>373</v>
      </c>
      <c r="F508" s="307">
        <v>7.82</v>
      </c>
      <c r="G508" s="206" t="s">
        <v>24</v>
      </c>
      <c r="H508" s="213">
        <f t="shared" si="25"/>
        <v>7.82</v>
      </c>
      <c r="I508" s="218">
        <v>250000</v>
      </c>
      <c r="J508" s="219">
        <f t="shared" si="26"/>
        <v>1250000</v>
      </c>
      <c r="K508" s="207"/>
    </row>
    <row r="509" spans="1:11" ht="18">
      <c r="A509" s="345">
        <v>129</v>
      </c>
      <c r="B509" s="206">
        <v>16</v>
      </c>
      <c r="C509" s="229" t="s">
        <v>363</v>
      </c>
      <c r="D509" s="211" t="s">
        <v>93</v>
      </c>
      <c r="E509" s="206" t="s">
        <v>373</v>
      </c>
      <c r="F509" s="307">
        <v>7.82</v>
      </c>
      <c r="G509" s="206" t="s">
        <v>24</v>
      </c>
      <c r="H509" s="213">
        <f aca="true" t="shared" si="27" ref="H509:H540">F509</f>
        <v>7.82</v>
      </c>
      <c r="I509" s="218">
        <v>250000</v>
      </c>
      <c r="J509" s="219">
        <f aca="true" t="shared" si="28" ref="J509:J540">I509*5</f>
        <v>1250000</v>
      </c>
      <c r="K509" s="207"/>
    </row>
    <row r="510" spans="1:11" ht="18">
      <c r="A510" s="345">
        <v>130</v>
      </c>
      <c r="B510" s="206">
        <v>17</v>
      </c>
      <c r="C510" s="229" t="s">
        <v>21</v>
      </c>
      <c r="D510" s="211" t="s">
        <v>364</v>
      </c>
      <c r="E510" s="206" t="s">
        <v>373</v>
      </c>
      <c r="F510" s="307">
        <v>7.82</v>
      </c>
      <c r="G510" s="206" t="s">
        <v>24</v>
      </c>
      <c r="H510" s="213">
        <f t="shared" si="27"/>
        <v>7.82</v>
      </c>
      <c r="I510" s="218">
        <v>250000</v>
      </c>
      <c r="J510" s="219">
        <f t="shared" si="28"/>
        <v>1250000</v>
      </c>
      <c r="K510" s="207"/>
    </row>
    <row r="511" spans="1:11" ht="18">
      <c r="A511" s="345">
        <v>131</v>
      </c>
      <c r="B511" s="206">
        <v>18</v>
      </c>
      <c r="C511" s="229" t="s">
        <v>34</v>
      </c>
      <c r="D511" s="211" t="s">
        <v>252</v>
      </c>
      <c r="E511" s="206" t="s">
        <v>373</v>
      </c>
      <c r="F511" s="307">
        <v>7.77</v>
      </c>
      <c r="G511" s="206" t="s">
        <v>24</v>
      </c>
      <c r="H511" s="213">
        <f t="shared" si="27"/>
        <v>7.77</v>
      </c>
      <c r="I511" s="218">
        <v>250000</v>
      </c>
      <c r="J511" s="219">
        <f t="shared" si="28"/>
        <v>1250000</v>
      </c>
      <c r="K511" s="207"/>
    </row>
    <row r="512" spans="1:11" ht="18">
      <c r="A512" s="345">
        <v>132</v>
      </c>
      <c r="B512" s="206">
        <v>19</v>
      </c>
      <c r="C512" s="229" t="s">
        <v>50</v>
      </c>
      <c r="D512" s="211" t="s">
        <v>97</v>
      </c>
      <c r="E512" s="206" t="s">
        <v>373</v>
      </c>
      <c r="F512" s="307">
        <v>7.73</v>
      </c>
      <c r="G512" s="206" t="s">
        <v>24</v>
      </c>
      <c r="H512" s="213">
        <f t="shared" si="27"/>
        <v>7.73</v>
      </c>
      <c r="I512" s="218">
        <v>250000</v>
      </c>
      <c r="J512" s="219">
        <f t="shared" si="28"/>
        <v>1250000</v>
      </c>
      <c r="K512" s="207"/>
    </row>
    <row r="513" spans="1:11" ht="18">
      <c r="A513" s="345">
        <v>133</v>
      </c>
      <c r="B513" s="206">
        <v>20</v>
      </c>
      <c r="C513" s="229" t="s">
        <v>21</v>
      </c>
      <c r="D513" s="211" t="s">
        <v>399</v>
      </c>
      <c r="E513" s="206" t="s">
        <v>373</v>
      </c>
      <c r="F513" s="307">
        <v>7.68</v>
      </c>
      <c r="G513" s="206" t="s">
        <v>24</v>
      </c>
      <c r="H513" s="213">
        <f t="shared" si="27"/>
        <v>7.68</v>
      </c>
      <c r="I513" s="218">
        <v>250000</v>
      </c>
      <c r="J513" s="219">
        <f t="shared" si="28"/>
        <v>1250000</v>
      </c>
      <c r="K513" s="361" t="s">
        <v>400</v>
      </c>
    </row>
    <row r="514" spans="1:11" ht="18">
      <c r="A514" s="345">
        <v>134</v>
      </c>
      <c r="B514" s="206">
        <v>21</v>
      </c>
      <c r="C514" s="229" t="s">
        <v>365</v>
      </c>
      <c r="D514" s="211" t="s">
        <v>366</v>
      </c>
      <c r="E514" s="206" t="s">
        <v>373</v>
      </c>
      <c r="F514" s="307">
        <v>7.64</v>
      </c>
      <c r="G514" s="206" t="s">
        <v>24</v>
      </c>
      <c r="H514" s="213">
        <f t="shared" si="27"/>
        <v>7.64</v>
      </c>
      <c r="I514" s="218">
        <v>250000</v>
      </c>
      <c r="J514" s="219">
        <f t="shared" si="28"/>
        <v>1250000</v>
      </c>
      <c r="K514" s="207"/>
    </row>
    <row r="515" spans="1:11" ht="18">
      <c r="A515" s="345">
        <v>135</v>
      </c>
      <c r="B515" s="206">
        <v>22</v>
      </c>
      <c r="C515" s="229" t="s">
        <v>367</v>
      </c>
      <c r="D515" s="211" t="s">
        <v>41</v>
      </c>
      <c r="E515" s="206" t="s">
        <v>373</v>
      </c>
      <c r="F515" s="307">
        <v>7.55</v>
      </c>
      <c r="G515" s="206" t="s">
        <v>24</v>
      </c>
      <c r="H515" s="213">
        <f t="shared" si="27"/>
        <v>7.55</v>
      </c>
      <c r="I515" s="218">
        <v>250000</v>
      </c>
      <c r="J515" s="219">
        <f t="shared" si="28"/>
        <v>1250000</v>
      </c>
      <c r="K515" s="207"/>
    </row>
    <row r="516" spans="1:11" ht="18">
      <c r="A516" s="345">
        <v>136</v>
      </c>
      <c r="B516" s="206">
        <v>23</v>
      </c>
      <c r="C516" s="229" t="s">
        <v>50</v>
      </c>
      <c r="D516" s="211" t="s">
        <v>99</v>
      </c>
      <c r="E516" s="206" t="s">
        <v>373</v>
      </c>
      <c r="F516" s="307">
        <v>7.5</v>
      </c>
      <c r="G516" s="206" t="s">
        <v>24</v>
      </c>
      <c r="H516" s="213">
        <f t="shared" si="27"/>
        <v>7.5</v>
      </c>
      <c r="I516" s="218">
        <v>250000</v>
      </c>
      <c r="J516" s="219">
        <f t="shared" si="28"/>
        <v>1250000</v>
      </c>
      <c r="K516" s="207"/>
    </row>
    <row r="517" spans="1:11" ht="18">
      <c r="A517" s="345">
        <v>137</v>
      </c>
      <c r="B517" s="206">
        <v>24</v>
      </c>
      <c r="C517" s="229" t="s">
        <v>368</v>
      </c>
      <c r="D517" s="211" t="s">
        <v>26</v>
      </c>
      <c r="E517" s="206" t="s">
        <v>373</v>
      </c>
      <c r="F517" s="307">
        <v>7.5</v>
      </c>
      <c r="G517" s="206" t="s">
        <v>24</v>
      </c>
      <c r="H517" s="213">
        <f t="shared" si="27"/>
        <v>7.5</v>
      </c>
      <c r="I517" s="218">
        <v>250000</v>
      </c>
      <c r="J517" s="219">
        <f t="shared" si="28"/>
        <v>1250000</v>
      </c>
      <c r="K517" s="207"/>
    </row>
    <row r="518" spans="1:11" ht="18">
      <c r="A518" s="345">
        <v>138</v>
      </c>
      <c r="B518" s="206">
        <v>25</v>
      </c>
      <c r="C518" s="229" t="s">
        <v>142</v>
      </c>
      <c r="D518" s="211" t="s">
        <v>26</v>
      </c>
      <c r="E518" s="206" t="s">
        <v>373</v>
      </c>
      <c r="F518" s="307">
        <v>7.5</v>
      </c>
      <c r="G518" s="206" t="s">
        <v>24</v>
      </c>
      <c r="H518" s="213">
        <f t="shared" si="27"/>
        <v>7.5</v>
      </c>
      <c r="I518" s="218">
        <v>250000</v>
      </c>
      <c r="J518" s="219">
        <f t="shared" si="28"/>
        <v>1250000</v>
      </c>
      <c r="K518" s="207"/>
    </row>
    <row r="519" spans="1:11" ht="18">
      <c r="A519" s="345">
        <v>139</v>
      </c>
      <c r="B519" s="206">
        <v>26</v>
      </c>
      <c r="C519" s="229" t="s">
        <v>50</v>
      </c>
      <c r="D519" s="211" t="s">
        <v>68</v>
      </c>
      <c r="E519" s="206" t="s">
        <v>373</v>
      </c>
      <c r="F519" s="307">
        <v>7.5</v>
      </c>
      <c r="G519" s="206" t="s">
        <v>24</v>
      </c>
      <c r="H519" s="213">
        <f t="shared" si="27"/>
        <v>7.5</v>
      </c>
      <c r="I519" s="218">
        <v>250000</v>
      </c>
      <c r="J519" s="219">
        <f t="shared" si="28"/>
        <v>1250000</v>
      </c>
      <c r="K519" s="207"/>
    </row>
    <row r="520" spans="1:11" ht="18">
      <c r="A520" s="345">
        <v>140</v>
      </c>
      <c r="B520" s="206">
        <v>27</v>
      </c>
      <c r="C520" s="229" t="s">
        <v>50</v>
      </c>
      <c r="D520" s="211" t="s">
        <v>49</v>
      </c>
      <c r="E520" s="206" t="s">
        <v>373</v>
      </c>
      <c r="F520" s="307">
        <v>7.5</v>
      </c>
      <c r="G520" s="206" t="s">
        <v>24</v>
      </c>
      <c r="H520" s="213">
        <f t="shared" si="27"/>
        <v>7.5</v>
      </c>
      <c r="I520" s="218">
        <v>250000</v>
      </c>
      <c r="J520" s="219">
        <f t="shared" si="28"/>
        <v>1250000</v>
      </c>
      <c r="K520" s="207"/>
    </row>
    <row r="521" spans="1:11" ht="18">
      <c r="A521" s="345">
        <v>141</v>
      </c>
      <c r="B521" s="206">
        <v>28</v>
      </c>
      <c r="C521" s="229" t="s">
        <v>369</v>
      </c>
      <c r="D521" s="211" t="s">
        <v>132</v>
      </c>
      <c r="E521" s="206" t="s">
        <v>373</v>
      </c>
      <c r="F521" s="307">
        <v>7.5</v>
      </c>
      <c r="G521" s="206" t="s">
        <v>24</v>
      </c>
      <c r="H521" s="213">
        <f t="shared" si="27"/>
        <v>7.5</v>
      </c>
      <c r="I521" s="218">
        <v>250000</v>
      </c>
      <c r="J521" s="219">
        <f t="shared" si="28"/>
        <v>1250000</v>
      </c>
      <c r="K521" s="207"/>
    </row>
    <row r="522" spans="1:11" ht="18">
      <c r="A522" s="345">
        <v>142</v>
      </c>
      <c r="B522" s="206">
        <v>29</v>
      </c>
      <c r="C522" s="229" t="s">
        <v>370</v>
      </c>
      <c r="D522" s="211" t="s">
        <v>102</v>
      </c>
      <c r="E522" s="206" t="s">
        <v>373</v>
      </c>
      <c r="F522" s="307">
        <v>7.5</v>
      </c>
      <c r="G522" s="206" t="s">
        <v>24</v>
      </c>
      <c r="H522" s="213">
        <f t="shared" si="27"/>
        <v>7.5</v>
      </c>
      <c r="I522" s="218">
        <v>250000</v>
      </c>
      <c r="J522" s="219">
        <f t="shared" si="28"/>
        <v>1250000</v>
      </c>
      <c r="K522" s="207"/>
    </row>
    <row r="523" spans="1:11" ht="18">
      <c r="A523" s="345">
        <v>143</v>
      </c>
      <c r="B523" s="206">
        <v>30</v>
      </c>
      <c r="C523" s="229" t="s">
        <v>371</v>
      </c>
      <c r="D523" s="211" t="s">
        <v>95</v>
      </c>
      <c r="E523" s="206" t="s">
        <v>373</v>
      </c>
      <c r="F523" s="307">
        <v>7.41</v>
      </c>
      <c r="G523" s="206" t="s">
        <v>24</v>
      </c>
      <c r="H523" s="213">
        <f t="shared" si="27"/>
        <v>7.41</v>
      </c>
      <c r="I523" s="218">
        <v>250000</v>
      </c>
      <c r="J523" s="219">
        <f t="shared" si="28"/>
        <v>1250000</v>
      </c>
      <c r="K523" s="207"/>
    </row>
    <row r="524" spans="1:11" ht="18">
      <c r="A524" s="345">
        <v>144</v>
      </c>
      <c r="B524" s="225">
        <v>31</v>
      </c>
      <c r="C524" s="224" t="s">
        <v>372</v>
      </c>
      <c r="D524" s="230" t="s">
        <v>98</v>
      </c>
      <c r="E524" s="225" t="s">
        <v>373</v>
      </c>
      <c r="F524" s="313">
        <v>7.41</v>
      </c>
      <c r="G524" s="225" t="s">
        <v>24</v>
      </c>
      <c r="H524" s="226">
        <f t="shared" si="27"/>
        <v>7.41</v>
      </c>
      <c r="I524" s="227">
        <v>250000</v>
      </c>
      <c r="J524" s="228">
        <f t="shared" si="28"/>
        <v>1250000</v>
      </c>
      <c r="K524" s="259"/>
    </row>
    <row r="525" spans="1:11" ht="18">
      <c r="A525" s="345">
        <v>145</v>
      </c>
      <c r="B525" s="214">
        <v>1</v>
      </c>
      <c r="C525" s="220" t="s">
        <v>208</v>
      </c>
      <c r="D525" s="210" t="s">
        <v>43</v>
      </c>
      <c r="E525" s="214" t="s">
        <v>90</v>
      </c>
      <c r="F525" s="303">
        <v>9</v>
      </c>
      <c r="G525" s="214" t="s">
        <v>24</v>
      </c>
      <c r="H525" s="221">
        <f t="shared" si="27"/>
        <v>9</v>
      </c>
      <c r="I525" s="222">
        <v>350000</v>
      </c>
      <c r="J525" s="223">
        <f t="shared" si="28"/>
        <v>1750000</v>
      </c>
      <c r="K525" s="258"/>
    </row>
    <row r="526" spans="1:11" ht="18">
      <c r="A526" s="345">
        <v>146</v>
      </c>
      <c r="B526" s="225">
        <v>2</v>
      </c>
      <c r="C526" s="224" t="s">
        <v>374</v>
      </c>
      <c r="D526" s="230" t="s">
        <v>375</v>
      </c>
      <c r="E526" s="225" t="s">
        <v>90</v>
      </c>
      <c r="F526" s="320">
        <v>8.29</v>
      </c>
      <c r="G526" s="225" t="s">
        <v>24</v>
      </c>
      <c r="H526" s="226">
        <f t="shared" si="27"/>
        <v>8.29</v>
      </c>
      <c r="I526" s="227">
        <v>300000</v>
      </c>
      <c r="J526" s="228">
        <f t="shared" si="28"/>
        <v>1500000</v>
      </c>
      <c r="K526" s="259"/>
    </row>
    <row r="527" spans="1:11" ht="18.75">
      <c r="A527" s="345">
        <v>147</v>
      </c>
      <c r="B527" s="214">
        <v>1</v>
      </c>
      <c r="C527" s="277" t="s">
        <v>216</v>
      </c>
      <c r="D527" s="348" t="s">
        <v>222</v>
      </c>
      <c r="E527" s="214" t="s">
        <v>160</v>
      </c>
      <c r="F527" s="335">
        <v>7.91</v>
      </c>
      <c r="G527" s="214" t="s">
        <v>24</v>
      </c>
      <c r="H527" s="221">
        <f t="shared" si="27"/>
        <v>7.91</v>
      </c>
      <c r="I527" s="222">
        <v>250000</v>
      </c>
      <c r="J527" s="223">
        <f t="shared" si="28"/>
        <v>1250000</v>
      </c>
      <c r="K527" s="258"/>
    </row>
    <row r="528" spans="1:11" ht="18.75">
      <c r="A528" s="345">
        <v>148</v>
      </c>
      <c r="B528" s="225">
        <v>2</v>
      </c>
      <c r="C528" s="279" t="s">
        <v>376</v>
      </c>
      <c r="D528" s="347" t="s">
        <v>377</v>
      </c>
      <c r="E528" s="225" t="s">
        <v>160</v>
      </c>
      <c r="F528" s="320">
        <v>7.39</v>
      </c>
      <c r="G528" s="225" t="s">
        <v>24</v>
      </c>
      <c r="H528" s="226">
        <f t="shared" si="27"/>
        <v>7.39</v>
      </c>
      <c r="I528" s="227">
        <v>250000</v>
      </c>
      <c r="J528" s="228">
        <f t="shared" si="28"/>
        <v>1250000</v>
      </c>
      <c r="K528" s="259"/>
    </row>
    <row r="529" spans="1:11" ht="18.75">
      <c r="A529" s="345">
        <v>149</v>
      </c>
      <c r="B529" s="214">
        <v>1</v>
      </c>
      <c r="C529" s="277" t="s">
        <v>246</v>
      </c>
      <c r="D529" s="278" t="s">
        <v>247</v>
      </c>
      <c r="E529" s="214" t="s">
        <v>380</v>
      </c>
      <c r="F529" s="271">
        <v>8.26</v>
      </c>
      <c r="G529" s="214" t="s">
        <v>24</v>
      </c>
      <c r="H529" s="221">
        <f t="shared" si="27"/>
        <v>8.26</v>
      </c>
      <c r="I529" s="222">
        <v>300000</v>
      </c>
      <c r="J529" s="223">
        <f t="shared" si="28"/>
        <v>1500000</v>
      </c>
      <c r="K529" s="258"/>
    </row>
    <row r="530" spans="1:11" ht="18.75">
      <c r="A530" s="345">
        <v>150</v>
      </c>
      <c r="B530" s="206">
        <v>2</v>
      </c>
      <c r="C530" s="275" t="s">
        <v>210</v>
      </c>
      <c r="D530" s="276" t="s">
        <v>211</v>
      </c>
      <c r="E530" s="206" t="s">
        <v>380</v>
      </c>
      <c r="F530" s="272">
        <v>7.52</v>
      </c>
      <c r="G530" s="206" t="s">
        <v>24</v>
      </c>
      <c r="H530" s="213">
        <f t="shared" si="27"/>
        <v>7.52</v>
      </c>
      <c r="I530" s="218">
        <v>250000</v>
      </c>
      <c r="J530" s="219">
        <f t="shared" si="28"/>
        <v>1250000</v>
      </c>
      <c r="K530" s="207"/>
    </row>
    <row r="531" spans="1:11" ht="18.75">
      <c r="A531" s="345">
        <v>151</v>
      </c>
      <c r="B531" s="206">
        <v>3</v>
      </c>
      <c r="C531" s="275" t="s">
        <v>378</v>
      </c>
      <c r="D531" s="276" t="s">
        <v>379</v>
      </c>
      <c r="E531" s="206" t="s">
        <v>380</v>
      </c>
      <c r="F531" s="272">
        <v>7.52</v>
      </c>
      <c r="G531" s="206" t="s">
        <v>24</v>
      </c>
      <c r="H531" s="213">
        <f t="shared" si="27"/>
        <v>7.52</v>
      </c>
      <c r="I531" s="218">
        <v>250000</v>
      </c>
      <c r="J531" s="219">
        <f t="shared" si="28"/>
        <v>1250000</v>
      </c>
      <c r="K531" s="207"/>
    </row>
    <row r="532" spans="1:11" ht="18.75">
      <c r="A532" s="345">
        <v>152</v>
      </c>
      <c r="B532" s="225">
        <v>4</v>
      </c>
      <c r="C532" s="279" t="s">
        <v>212</v>
      </c>
      <c r="D532" s="280" t="s">
        <v>213</v>
      </c>
      <c r="E532" s="225" t="s">
        <v>380</v>
      </c>
      <c r="F532" s="292">
        <v>7.48</v>
      </c>
      <c r="G532" s="225" t="s">
        <v>24</v>
      </c>
      <c r="H532" s="226">
        <f t="shared" si="27"/>
        <v>7.48</v>
      </c>
      <c r="I532" s="227">
        <v>250000</v>
      </c>
      <c r="J532" s="228">
        <f t="shared" si="28"/>
        <v>1250000</v>
      </c>
      <c r="K532" s="259"/>
    </row>
    <row r="533" spans="1:11" ht="18.75">
      <c r="A533" s="345">
        <v>153</v>
      </c>
      <c r="B533" s="300">
        <v>1</v>
      </c>
      <c r="C533" s="336" t="s">
        <v>381</v>
      </c>
      <c r="D533" s="322" t="s">
        <v>382</v>
      </c>
      <c r="E533" s="300" t="s">
        <v>383</v>
      </c>
      <c r="F533" s="349">
        <v>7.42</v>
      </c>
      <c r="G533" s="300" t="s">
        <v>24</v>
      </c>
      <c r="H533" s="317">
        <f t="shared" si="27"/>
        <v>7.42</v>
      </c>
      <c r="I533" s="318">
        <v>250000</v>
      </c>
      <c r="J533" s="319">
        <f t="shared" si="28"/>
        <v>1250000</v>
      </c>
      <c r="K533" s="350"/>
    </row>
    <row r="534" spans="1:11" ht="18.75">
      <c r="A534" s="345">
        <v>154</v>
      </c>
      <c r="B534" s="214">
        <v>1</v>
      </c>
      <c r="C534" s="277" t="s">
        <v>214</v>
      </c>
      <c r="D534" s="348" t="s">
        <v>215</v>
      </c>
      <c r="E534" s="214" t="s">
        <v>387</v>
      </c>
      <c r="F534" s="288">
        <v>8.03</v>
      </c>
      <c r="G534" s="214" t="s">
        <v>24</v>
      </c>
      <c r="H534" s="221">
        <f t="shared" si="27"/>
        <v>8.03</v>
      </c>
      <c r="I534" s="222">
        <v>300000</v>
      </c>
      <c r="J534" s="223">
        <f t="shared" si="28"/>
        <v>1500000</v>
      </c>
      <c r="K534" s="258"/>
    </row>
    <row r="535" spans="1:11" ht="18.75">
      <c r="A535" s="345">
        <v>155</v>
      </c>
      <c r="B535" s="206">
        <v>2</v>
      </c>
      <c r="C535" s="275" t="s">
        <v>384</v>
      </c>
      <c r="D535" s="346" t="s">
        <v>385</v>
      </c>
      <c r="E535" s="206" t="s">
        <v>387</v>
      </c>
      <c r="F535" s="289">
        <v>7.65</v>
      </c>
      <c r="G535" s="206" t="s">
        <v>24</v>
      </c>
      <c r="H535" s="213">
        <f t="shared" si="27"/>
        <v>7.65</v>
      </c>
      <c r="I535" s="218">
        <v>250000</v>
      </c>
      <c r="J535" s="219">
        <f t="shared" si="28"/>
        <v>1250000</v>
      </c>
      <c r="K535" s="207"/>
    </row>
    <row r="536" spans="1:11" ht="18.75">
      <c r="A536" s="345">
        <v>156</v>
      </c>
      <c r="B536" s="225">
        <v>3</v>
      </c>
      <c r="C536" s="279" t="s">
        <v>376</v>
      </c>
      <c r="D536" s="347" t="s">
        <v>386</v>
      </c>
      <c r="E536" s="225" t="s">
        <v>387</v>
      </c>
      <c r="F536" s="290">
        <v>7.65</v>
      </c>
      <c r="G536" s="225" t="s">
        <v>24</v>
      </c>
      <c r="H536" s="226">
        <f t="shared" si="27"/>
        <v>7.65</v>
      </c>
      <c r="I536" s="227">
        <v>250000</v>
      </c>
      <c r="J536" s="228">
        <f t="shared" si="28"/>
        <v>1250000</v>
      </c>
      <c r="K536" s="259"/>
    </row>
    <row r="537" spans="1:11" ht="18.75">
      <c r="A537" s="345">
        <v>157</v>
      </c>
      <c r="B537" s="214">
        <v>1</v>
      </c>
      <c r="C537" s="277" t="s">
        <v>388</v>
      </c>
      <c r="D537" s="348" t="s">
        <v>389</v>
      </c>
      <c r="E537" s="300" t="s">
        <v>390</v>
      </c>
      <c r="F537" s="353">
        <v>7.37</v>
      </c>
      <c r="G537" s="300" t="s">
        <v>24</v>
      </c>
      <c r="H537" s="317">
        <f t="shared" si="27"/>
        <v>7.37</v>
      </c>
      <c r="I537" s="318">
        <v>250000</v>
      </c>
      <c r="J537" s="319">
        <f t="shared" si="28"/>
        <v>1250000</v>
      </c>
      <c r="K537" s="258"/>
    </row>
    <row r="538" spans="1:11" ht="18">
      <c r="A538" s="345">
        <v>158</v>
      </c>
      <c r="B538" s="356">
        <v>1</v>
      </c>
      <c r="C538" s="202" t="s">
        <v>329</v>
      </c>
      <c r="D538" s="203" t="s">
        <v>84</v>
      </c>
      <c r="E538" s="356" t="s">
        <v>398</v>
      </c>
      <c r="F538" s="357">
        <v>7.57</v>
      </c>
      <c r="G538" s="356" t="s">
        <v>24</v>
      </c>
      <c r="H538" s="358">
        <f t="shared" si="27"/>
        <v>7.57</v>
      </c>
      <c r="I538" s="318">
        <v>250000</v>
      </c>
      <c r="J538" s="319">
        <f t="shared" si="28"/>
        <v>1250000</v>
      </c>
      <c r="K538" s="359"/>
    </row>
    <row r="539" spans="1:11" ht="18">
      <c r="A539" s="345">
        <v>159</v>
      </c>
      <c r="B539" s="300">
        <v>1</v>
      </c>
      <c r="C539" s="351" t="s">
        <v>391</v>
      </c>
      <c r="D539" s="352" t="s">
        <v>82</v>
      </c>
      <c r="E539" s="300" t="s">
        <v>392</v>
      </c>
      <c r="F539" s="353">
        <v>7.85</v>
      </c>
      <c r="G539" s="300" t="s">
        <v>24</v>
      </c>
      <c r="H539" s="317">
        <f t="shared" si="27"/>
        <v>7.85</v>
      </c>
      <c r="I539" s="318">
        <v>250000</v>
      </c>
      <c r="J539" s="319">
        <f t="shared" si="28"/>
        <v>1250000</v>
      </c>
      <c r="K539" s="350"/>
    </row>
    <row r="540" spans="1:11" ht="18">
      <c r="A540" s="360">
        <v>160</v>
      </c>
      <c r="B540" s="214">
        <v>1</v>
      </c>
      <c r="C540" s="220" t="s">
        <v>34</v>
      </c>
      <c r="D540" s="210" t="s">
        <v>188</v>
      </c>
      <c r="E540" s="214" t="s">
        <v>393</v>
      </c>
      <c r="F540" s="273">
        <v>7.36</v>
      </c>
      <c r="G540" s="214" t="s">
        <v>24</v>
      </c>
      <c r="H540" s="221">
        <f t="shared" si="27"/>
        <v>7.36</v>
      </c>
      <c r="I540" s="222">
        <v>250000</v>
      </c>
      <c r="J540" s="223">
        <f t="shared" si="28"/>
        <v>1250000</v>
      </c>
      <c r="K540" s="258"/>
    </row>
    <row r="541" spans="1:11" ht="18.75">
      <c r="A541" s="266"/>
      <c r="B541" s="262"/>
      <c r="C541" s="260" t="s">
        <v>125</v>
      </c>
      <c r="D541" s="261"/>
      <c r="E541" s="237"/>
      <c r="F541" s="237"/>
      <c r="G541" s="262"/>
      <c r="H541" s="262"/>
      <c r="I541" s="263"/>
      <c r="J541" s="268">
        <f>SUM(J381:J540)</f>
        <v>223450000</v>
      </c>
      <c r="K541" s="264"/>
    </row>
    <row r="542" spans="1:11" ht="15">
      <c r="A542" s="75"/>
      <c r="B542" s="75"/>
      <c r="C542" s="75"/>
      <c r="D542" s="75"/>
      <c r="E542" s="75"/>
      <c r="F542" s="75"/>
      <c r="G542" s="75"/>
      <c r="H542" s="75"/>
      <c r="I542" s="75"/>
      <c r="J542" s="76"/>
      <c r="K542" s="75"/>
    </row>
    <row r="543" spans="3:11" ht="17.25">
      <c r="C543" s="78" t="s">
        <v>52</v>
      </c>
      <c r="D543" s="78"/>
      <c r="E543" s="78"/>
      <c r="F543" s="78"/>
      <c r="G543" s="78" t="s">
        <v>227</v>
      </c>
      <c r="H543" s="79"/>
      <c r="I543" s="78"/>
      <c r="J543" s="80" t="s">
        <v>150</v>
      </c>
      <c r="K543" s="77"/>
    </row>
    <row r="544" spans="3:11" ht="15.75">
      <c r="C544" s="81"/>
      <c r="D544" s="81"/>
      <c r="E544" s="81"/>
      <c r="F544" s="81"/>
      <c r="G544" s="81"/>
      <c r="H544" s="82"/>
      <c r="I544" s="83"/>
      <c r="J544" s="83"/>
      <c r="K544" s="321"/>
    </row>
    <row r="545" spans="3:11" ht="15.75">
      <c r="C545" s="81"/>
      <c r="D545" s="81"/>
      <c r="E545" s="81"/>
      <c r="F545" s="81"/>
      <c r="G545" s="81"/>
      <c r="H545" s="82"/>
      <c r="I545" s="83"/>
      <c r="J545" s="83"/>
      <c r="K545" s="77"/>
    </row>
    <row r="546" spans="3:11" ht="15.75">
      <c r="C546" s="81"/>
      <c r="D546" s="81"/>
      <c r="E546" s="81"/>
      <c r="F546" s="81"/>
      <c r="G546" s="81"/>
      <c r="H546" s="82"/>
      <c r="I546" s="83"/>
      <c r="J546" s="83"/>
      <c r="K546" s="77"/>
    </row>
    <row r="547" spans="3:10" ht="18">
      <c r="C547" s="84"/>
      <c r="D547" s="84"/>
      <c r="E547" s="81"/>
      <c r="F547" s="84"/>
      <c r="G547" s="85" t="s">
        <v>228</v>
      </c>
      <c r="H547" s="86"/>
      <c r="I547" s="85"/>
      <c r="J547" s="87" t="s">
        <v>149</v>
      </c>
    </row>
    <row r="548" spans="3:10" ht="18">
      <c r="C548" s="84"/>
      <c r="D548" s="84"/>
      <c r="E548" s="81"/>
      <c r="F548" s="84"/>
      <c r="G548" s="85"/>
      <c r="H548" s="86"/>
      <c r="I548" s="85"/>
      <c r="J548" s="87"/>
    </row>
    <row r="549" spans="3:10" ht="18">
      <c r="C549" s="84"/>
      <c r="D549" s="84"/>
      <c r="E549" s="81"/>
      <c r="F549" s="84"/>
      <c r="G549" s="85"/>
      <c r="H549" s="86"/>
      <c r="I549" s="85"/>
      <c r="J549" s="87"/>
    </row>
    <row r="550" spans="3:10" ht="18">
      <c r="C550" s="84"/>
      <c r="D550" s="84"/>
      <c r="E550" s="81"/>
      <c r="F550" s="84"/>
      <c r="G550" s="85"/>
      <c r="H550" s="86"/>
      <c r="I550" s="85"/>
      <c r="J550" s="87"/>
    </row>
    <row r="551" spans="3:10" ht="18">
      <c r="C551" s="84"/>
      <c r="D551" s="84"/>
      <c r="E551" s="81"/>
      <c r="F551" s="84"/>
      <c r="G551" s="85"/>
      <c r="H551" s="86"/>
      <c r="I551" s="85"/>
      <c r="J551" s="87"/>
    </row>
    <row r="552" spans="3:10" ht="18">
      <c r="C552" s="84"/>
      <c r="D552" s="84"/>
      <c r="E552" s="81"/>
      <c r="F552" s="84"/>
      <c r="G552" s="85"/>
      <c r="H552" s="86"/>
      <c r="I552" s="85"/>
      <c r="J552" s="87"/>
    </row>
    <row r="553" spans="3:10" ht="18">
      <c r="C553" s="84"/>
      <c r="D553" s="84"/>
      <c r="E553" s="81"/>
      <c r="F553" s="84"/>
      <c r="G553" s="85"/>
      <c r="H553" s="86"/>
      <c r="I553" s="85"/>
      <c r="J553" s="87"/>
    </row>
    <row r="554" spans="3:10" ht="18">
      <c r="C554" s="84"/>
      <c r="D554" s="84"/>
      <c r="E554" s="81"/>
      <c r="F554" s="84"/>
      <c r="G554" s="85"/>
      <c r="H554" s="86"/>
      <c r="I554" s="85"/>
      <c r="J554" s="87"/>
    </row>
    <row r="555" spans="3:10" ht="18">
      <c r="C555" s="84"/>
      <c r="D555" s="84"/>
      <c r="E555" s="81"/>
      <c r="F555" s="84"/>
      <c r="G555" s="85"/>
      <c r="H555" s="86"/>
      <c r="I555" s="85"/>
      <c r="J555" s="87"/>
    </row>
    <row r="556" spans="3:10" ht="18">
      <c r="C556" s="84"/>
      <c r="D556" s="84"/>
      <c r="E556" s="81"/>
      <c r="F556" s="84"/>
      <c r="G556" s="85"/>
      <c r="H556" s="86"/>
      <c r="I556" s="85"/>
      <c r="J556" s="87"/>
    </row>
    <row r="557" spans="3:10" ht="18">
      <c r="C557" s="84"/>
      <c r="D557" s="84"/>
      <c r="E557" s="81"/>
      <c r="F557" s="84"/>
      <c r="G557" s="85"/>
      <c r="H557" s="86"/>
      <c r="I557" s="85"/>
      <c r="J557" s="87"/>
    </row>
    <row r="558" spans="3:10" ht="18">
      <c r="C558" s="84"/>
      <c r="D558" s="84"/>
      <c r="E558" s="81"/>
      <c r="F558" s="84"/>
      <c r="G558" s="85"/>
      <c r="H558" s="86"/>
      <c r="I558" s="85"/>
      <c r="J558" s="87"/>
    </row>
    <row r="559" spans="3:10" ht="18">
      <c r="C559" s="84"/>
      <c r="D559" s="84"/>
      <c r="E559" s="81"/>
      <c r="F559" s="84"/>
      <c r="G559" s="85"/>
      <c r="H559" s="86"/>
      <c r="I559" s="85"/>
      <c r="J559" s="87"/>
    </row>
    <row r="560" spans="3:10" ht="18">
      <c r="C560" s="84"/>
      <c r="D560" s="84"/>
      <c r="E560" s="81"/>
      <c r="F560" s="84"/>
      <c r="G560" s="85"/>
      <c r="H560" s="86"/>
      <c r="I560" s="85"/>
      <c r="J560" s="87"/>
    </row>
    <row r="561" spans="3:10" ht="18">
      <c r="C561" s="84"/>
      <c r="D561" s="84"/>
      <c r="E561" s="81"/>
      <c r="F561" s="84"/>
      <c r="G561" s="85"/>
      <c r="H561" s="86"/>
      <c r="I561" s="85"/>
      <c r="J561" s="87"/>
    </row>
    <row r="562" spans="3:10" ht="18">
      <c r="C562" s="84"/>
      <c r="D562" s="84"/>
      <c r="E562" s="81"/>
      <c r="F562" s="84"/>
      <c r="G562" s="85"/>
      <c r="H562" s="86"/>
      <c r="I562" s="85"/>
      <c r="J562" s="87"/>
    </row>
    <row r="563" spans="3:10" ht="18">
      <c r="C563" s="84"/>
      <c r="D563" s="84"/>
      <c r="E563" s="81"/>
      <c r="F563" s="84"/>
      <c r="G563" s="85"/>
      <c r="H563" s="86"/>
      <c r="I563" s="85"/>
      <c r="J563" s="87"/>
    </row>
    <row r="564" spans="3:10" ht="18">
      <c r="C564" s="84"/>
      <c r="D564" s="84"/>
      <c r="E564" s="81"/>
      <c r="F564" s="84"/>
      <c r="G564" s="85"/>
      <c r="H564" s="86"/>
      <c r="I564" s="85"/>
      <c r="J564" s="87"/>
    </row>
    <row r="565" spans="3:10" ht="18">
      <c r="C565" s="84"/>
      <c r="D565" s="84"/>
      <c r="E565" s="81"/>
      <c r="F565" s="84"/>
      <c r="G565" s="85"/>
      <c r="H565" s="86"/>
      <c r="I565" s="85"/>
      <c r="J565" s="87"/>
    </row>
    <row r="566" spans="3:10" ht="18">
      <c r="C566" s="84"/>
      <c r="D566" s="84"/>
      <c r="E566" s="81"/>
      <c r="F566" s="84"/>
      <c r="G566" s="85"/>
      <c r="H566" s="86"/>
      <c r="I566" s="85"/>
      <c r="J566" s="87"/>
    </row>
    <row r="567" spans="3:10" ht="18">
      <c r="C567" s="84"/>
      <c r="D567" s="84"/>
      <c r="E567" s="81"/>
      <c r="F567" s="84"/>
      <c r="G567" s="85"/>
      <c r="H567" s="86"/>
      <c r="I567" s="85"/>
      <c r="J567" s="87"/>
    </row>
    <row r="568" spans="3:10" ht="18">
      <c r="C568" s="84"/>
      <c r="D568" s="84"/>
      <c r="E568" s="81"/>
      <c r="F568" s="84"/>
      <c r="G568" s="85"/>
      <c r="H568" s="86"/>
      <c r="I568" s="85"/>
      <c r="J568" s="87"/>
    </row>
    <row r="569" spans="3:10" ht="18">
      <c r="C569" s="84"/>
      <c r="D569" s="84"/>
      <c r="E569" s="81"/>
      <c r="F569" s="84"/>
      <c r="G569" s="85"/>
      <c r="H569" s="86"/>
      <c r="I569" s="85"/>
      <c r="J569" s="87"/>
    </row>
    <row r="570" spans="3:10" ht="18">
      <c r="C570" s="84"/>
      <c r="D570" s="84"/>
      <c r="E570" s="81"/>
      <c r="F570" s="84"/>
      <c r="G570" s="85"/>
      <c r="H570" s="86"/>
      <c r="I570" s="85"/>
      <c r="J570" s="87"/>
    </row>
    <row r="571" spans="3:10" ht="18">
      <c r="C571" s="84"/>
      <c r="D571" s="84"/>
      <c r="E571" s="81"/>
      <c r="F571" s="84"/>
      <c r="G571" s="85"/>
      <c r="H571" s="86"/>
      <c r="I571" s="85"/>
      <c r="J571" s="87"/>
    </row>
    <row r="572" spans="3:10" ht="18">
      <c r="C572" s="84"/>
      <c r="D572" s="84"/>
      <c r="E572" s="81"/>
      <c r="F572" s="84"/>
      <c r="G572" s="85"/>
      <c r="H572" s="86"/>
      <c r="I572" s="85"/>
      <c r="J572" s="87"/>
    </row>
    <row r="573" spans="3:10" ht="18">
      <c r="C573" s="84"/>
      <c r="D573" s="84"/>
      <c r="E573" s="81"/>
      <c r="F573" s="84"/>
      <c r="G573" s="85"/>
      <c r="H573" s="86"/>
      <c r="I573" s="85"/>
      <c r="J573" s="87"/>
    </row>
    <row r="574" spans="3:10" ht="18">
      <c r="C574" s="84"/>
      <c r="D574" s="84"/>
      <c r="E574" s="81"/>
      <c r="F574" s="84"/>
      <c r="G574" s="85"/>
      <c r="H574" s="86"/>
      <c r="I574" s="85"/>
      <c r="J574" s="87"/>
    </row>
    <row r="575" spans="3:10" ht="18">
      <c r="C575" s="84"/>
      <c r="D575" s="84"/>
      <c r="E575" s="81"/>
      <c r="F575" s="84"/>
      <c r="G575" s="85"/>
      <c r="H575" s="86"/>
      <c r="I575" s="85"/>
      <c r="J575" s="87"/>
    </row>
    <row r="576" spans="3:10" ht="18">
      <c r="C576" s="84"/>
      <c r="D576" s="84"/>
      <c r="E576" s="81"/>
      <c r="F576" s="84"/>
      <c r="G576" s="85"/>
      <c r="H576" s="86"/>
      <c r="I576" s="85"/>
      <c r="J576" s="87"/>
    </row>
    <row r="577" spans="3:10" ht="18">
      <c r="C577" s="84"/>
      <c r="D577" s="84"/>
      <c r="E577" s="81"/>
      <c r="F577" s="84"/>
      <c r="G577" s="85"/>
      <c r="H577" s="86"/>
      <c r="I577" s="85"/>
      <c r="J577" s="87"/>
    </row>
    <row r="578" spans="3:10" ht="18">
      <c r="C578" s="84"/>
      <c r="D578" s="84"/>
      <c r="E578" s="81"/>
      <c r="F578" s="84"/>
      <c r="G578" s="85"/>
      <c r="H578" s="86"/>
      <c r="I578" s="85"/>
      <c r="J578" s="87"/>
    </row>
    <row r="579" spans="3:10" ht="18">
      <c r="C579" s="84"/>
      <c r="D579" s="84"/>
      <c r="E579" s="81"/>
      <c r="F579" s="84"/>
      <c r="G579" s="85"/>
      <c r="H579" s="86"/>
      <c r="I579" s="85"/>
      <c r="J579" s="87"/>
    </row>
    <row r="580" spans="3:10" ht="18">
      <c r="C580" s="84"/>
      <c r="D580" s="84"/>
      <c r="E580" s="81"/>
      <c r="F580" s="84"/>
      <c r="G580" s="85"/>
      <c r="H580" s="86"/>
      <c r="I580" s="85"/>
      <c r="J580" s="87"/>
    </row>
    <row r="581" spans="3:10" ht="18">
      <c r="C581" s="84"/>
      <c r="D581" s="84"/>
      <c r="E581" s="81"/>
      <c r="F581" s="84"/>
      <c r="G581" s="85"/>
      <c r="H581" s="86"/>
      <c r="I581" s="85"/>
      <c r="J581" s="87"/>
    </row>
    <row r="582" spans="3:10" ht="18">
      <c r="C582" s="84"/>
      <c r="D582" s="84"/>
      <c r="E582" s="81"/>
      <c r="F582" s="84"/>
      <c r="G582" s="85"/>
      <c r="H582" s="86"/>
      <c r="I582" s="85"/>
      <c r="J582" s="87"/>
    </row>
    <row r="583" spans="3:10" ht="18">
      <c r="C583" s="84"/>
      <c r="D583" s="84"/>
      <c r="E583" s="81"/>
      <c r="F583" s="84"/>
      <c r="G583" s="85"/>
      <c r="H583" s="86"/>
      <c r="I583" s="85"/>
      <c r="J583" s="87"/>
    </row>
    <row r="584" spans="3:10" ht="18">
      <c r="C584" s="84"/>
      <c r="D584" s="84"/>
      <c r="E584" s="81"/>
      <c r="F584" s="84"/>
      <c r="G584" s="85"/>
      <c r="H584" s="86"/>
      <c r="I584" s="85"/>
      <c r="J584" s="87"/>
    </row>
    <row r="585" spans="3:10" ht="18">
      <c r="C585" s="84"/>
      <c r="D585" s="84"/>
      <c r="E585" s="81"/>
      <c r="F585" s="84"/>
      <c r="G585" s="85"/>
      <c r="H585" s="86"/>
      <c r="I585" s="85"/>
      <c r="J585" s="87"/>
    </row>
    <row r="586" spans="3:10" ht="18">
      <c r="C586" s="84"/>
      <c r="D586" s="84"/>
      <c r="E586" s="81"/>
      <c r="F586" s="84"/>
      <c r="G586" s="85"/>
      <c r="H586" s="86"/>
      <c r="I586" s="85"/>
      <c r="J586" s="87"/>
    </row>
    <row r="587" spans="3:10" ht="18">
      <c r="C587" s="84"/>
      <c r="D587" s="84"/>
      <c r="E587" s="81"/>
      <c r="F587" s="84"/>
      <c r="G587" s="85"/>
      <c r="H587" s="86"/>
      <c r="I587" s="85"/>
      <c r="J587" s="87"/>
    </row>
    <row r="588" spans="3:10" ht="18">
      <c r="C588" s="84"/>
      <c r="D588" s="84"/>
      <c r="E588" s="81"/>
      <c r="F588" s="84"/>
      <c r="G588" s="85"/>
      <c r="H588" s="86"/>
      <c r="I588" s="85"/>
      <c r="J588" s="87"/>
    </row>
    <row r="589" spans="3:10" ht="18">
      <c r="C589" s="84"/>
      <c r="D589" s="84"/>
      <c r="E589" s="81"/>
      <c r="F589" s="84"/>
      <c r="G589" s="85"/>
      <c r="H589" s="86"/>
      <c r="I589" s="85"/>
      <c r="J589" s="87"/>
    </row>
    <row r="590" spans="3:10" ht="18">
      <c r="C590" s="84"/>
      <c r="D590" s="84"/>
      <c r="E590" s="81"/>
      <c r="F590" s="84"/>
      <c r="G590" s="85"/>
      <c r="H590" s="86"/>
      <c r="I590" s="85"/>
      <c r="J590" s="87"/>
    </row>
    <row r="591" spans="3:10" ht="18">
      <c r="C591" s="84"/>
      <c r="D591" s="84"/>
      <c r="E591" s="81"/>
      <c r="F591" s="84"/>
      <c r="G591" s="85"/>
      <c r="H591" s="86"/>
      <c r="I591" s="85"/>
      <c r="J591" s="87"/>
    </row>
    <row r="592" spans="3:10" ht="18">
      <c r="C592" s="84"/>
      <c r="D592" s="84"/>
      <c r="E592" s="81"/>
      <c r="F592" s="84"/>
      <c r="G592" s="85"/>
      <c r="H592" s="86"/>
      <c r="I592" s="85"/>
      <c r="J592" s="87"/>
    </row>
    <row r="593" spans="3:10" ht="18">
      <c r="C593" s="84"/>
      <c r="D593" s="84"/>
      <c r="E593" s="81"/>
      <c r="F593" s="84"/>
      <c r="G593" s="85"/>
      <c r="H593" s="86"/>
      <c r="I593" s="85"/>
      <c r="J593" s="87"/>
    </row>
    <row r="594" spans="3:11" ht="18">
      <c r="C594" s="84"/>
      <c r="D594" s="84"/>
      <c r="E594" s="81"/>
      <c r="F594" s="84"/>
      <c r="G594" s="85"/>
      <c r="H594" s="86"/>
      <c r="I594" s="85"/>
      <c r="J594" s="87"/>
      <c r="K594" s="354">
        <f>J541-12500000</f>
        <v>210950000</v>
      </c>
    </row>
    <row r="595" spans="3:10" ht="18">
      <c r="C595" s="84"/>
      <c r="D595" s="84"/>
      <c r="E595" s="81"/>
      <c r="F595" s="84"/>
      <c r="G595" s="85"/>
      <c r="H595" s="86"/>
      <c r="I595" s="85"/>
      <c r="J595" s="87"/>
    </row>
    <row r="596" spans="1:11" ht="17.25">
      <c r="A596" s="433" t="s">
        <v>151</v>
      </c>
      <c r="B596" s="433"/>
      <c r="C596" s="433"/>
      <c r="D596" s="433"/>
      <c r="E596" s="433"/>
      <c r="F596" s="433"/>
      <c r="G596" s="433"/>
      <c r="H596" s="433"/>
      <c r="I596" s="433"/>
      <c r="J596" s="433"/>
      <c r="K596" s="433"/>
    </row>
    <row r="597" spans="1:11" ht="17.25" customHeight="1">
      <c r="A597" s="413" t="s">
        <v>229</v>
      </c>
      <c r="B597" s="413"/>
      <c r="C597" s="413"/>
      <c r="D597" s="413"/>
      <c r="E597" s="413"/>
      <c r="F597" s="413"/>
      <c r="G597" s="413"/>
      <c r="H597" s="413"/>
      <c r="I597" s="413"/>
      <c r="J597" s="413"/>
      <c r="K597" s="413"/>
    </row>
    <row r="598" spans="1:11" ht="15.75">
      <c r="A598" s="1"/>
      <c r="B598" s="265"/>
      <c r="C598" s="3"/>
      <c r="D598" s="3"/>
      <c r="E598" s="4"/>
      <c r="F598" s="3"/>
      <c r="G598" s="5"/>
      <c r="H598" s="5"/>
      <c r="I598" s="6"/>
      <c r="J598" s="7"/>
      <c r="K598" s="3"/>
    </row>
    <row r="599" spans="1:11" ht="18.75">
      <c r="A599" s="231" t="s">
        <v>3</v>
      </c>
      <c r="B599" s="232" t="s">
        <v>4</v>
      </c>
      <c r="C599" s="233"/>
      <c r="D599" s="234"/>
      <c r="E599" s="235"/>
      <c r="F599" s="236" t="s">
        <v>5</v>
      </c>
      <c r="G599" s="237"/>
      <c r="H599" s="237"/>
      <c r="I599" s="238" t="s">
        <v>6</v>
      </c>
      <c r="J599" s="239" t="s">
        <v>7</v>
      </c>
      <c r="K599" s="240" t="s">
        <v>8</v>
      </c>
    </row>
    <row r="600" spans="1:11" ht="18.75">
      <c r="A600" s="241" t="s">
        <v>9</v>
      </c>
      <c r="B600" s="242" t="s">
        <v>9</v>
      </c>
      <c r="C600" s="243" t="s">
        <v>10</v>
      </c>
      <c r="D600" s="242"/>
      <c r="E600" s="244" t="s">
        <v>11</v>
      </c>
      <c r="F600" s="244" t="s">
        <v>12</v>
      </c>
      <c r="G600" s="245" t="s">
        <v>13</v>
      </c>
      <c r="H600" s="245" t="s">
        <v>7</v>
      </c>
      <c r="I600" s="246" t="s">
        <v>14</v>
      </c>
      <c r="J600" s="247" t="s">
        <v>15</v>
      </c>
      <c r="K600" s="245" t="s">
        <v>16</v>
      </c>
    </row>
    <row r="601" spans="1:11" ht="18.75">
      <c r="A601" s="248"/>
      <c r="B601" s="249" t="s">
        <v>17</v>
      </c>
      <c r="C601" s="250"/>
      <c r="D601" s="251"/>
      <c r="E601" s="252"/>
      <c r="F601" s="252" t="s">
        <v>18</v>
      </c>
      <c r="G601" s="253" t="s">
        <v>19</v>
      </c>
      <c r="H601" s="253"/>
      <c r="I601" s="254"/>
      <c r="J601" s="254" t="s">
        <v>20</v>
      </c>
      <c r="K601" s="255"/>
    </row>
    <row r="602" spans="1:11" ht="19.5" customHeight="1">
      <c r="A602" s="256">
        <v>1</v>
      </c>
      <c r="B602" s="204">
        <v>1</v>
      </c>
      <c r="C602" s="202" t="s">
        <v>21</v>
      </c>
      <c r="D602" s="203" t="s">
        <v>39</v>
      </c>
      <c r="E602" s="204" t="s">
        <v>152</v>
      </c>
      <c r="F602" s="271">
        <v>8.9</v>
      </c>
      <c r="G602" s="204" t="s">
        <v>32</v>
      </c>
      <c r="H602" s="212">
        <f aca="true" t="shared" si="29" ref="H602:H633">F602</f>
        <v>8.9</v>
      </c>
      <c r="I602" s="216">
        <v>250000</v>
      </c>
      <c r="J602" s="217">
        <f aca="true" t="shared" si="30" ref="J602:J633">I602*5</f>
        <v>1250000</v>
      </c>
      <c r="K602" s="205"/>
    </row>
    <row r="603" spans="1:11" ht="19.5" customHeight="1">
      <c r="A603" s="257">
        <v>2</v>
      </c>
      <c r="B603" s="206">
        <v>2</v>
      </c>
      <c r="C603" s="269" t="s">
        <v>73</v>
      </c>
      <c r="D603" s="270" t="s">
        <v>74</v>
      </c>
      <c r="E603" s="206" t="s">
        <v>152</v>
      </c>
      <c r="F603" s="272">
        <v>8.24</v>
      </c>
      <c r="G603" s="206" t="s">
        <v>24</v>
      </c>
      <c r="H603" s="213">
        <f t="shared" si="29"/>
        <v>8.24</v>
      </c>
      <c r="I603" s="218">
        <v>250000</v>
      </c>
      <c r="J603" s="219">
        <f t="shared" si="30"/>
        <v>1250000</v>
      </c>
      <c r="K603" s="207"/>
    </row>
    <row r="604" spans="1:13" ht="19.5" customHeight="1">
      <c r="A604" s="257">
        <v>3</v>
      </c>
      <c r="B604" s="206">
        <v>3</v>
      </c>
      <c r="C604" s="229" t="s">
        <v>50</v>
      </c>
      <c r="D604" s="211" t="s">
        <v>172</v>
      </c>
      <c r="E604" s="206" t="s">
        <v>152</v>
      </c>
      <c r="F604" s="272">
        <v>8.14</v>
      </c>
      <c r="G604" s="206" t="s">
        <v>24</v>
      </c>
      <c r="H604" s="213">
        <f t="shared" si="29"/>
        <v>8.14</v>
      </c>
      <c r="I604" s="218">
        <v>250000</v>
      </c>
      <c r="J604" s="219">
        <f t="shared" si="30"/>
        <v>1250000</v>
      </c>
      <c r="K604" s="207"/>
      <c r="L604">
        <f>107*250000</f>
        <v>26750000</v>
      </c>
      <c r="M604">
        <f>300*18</f>
        <v>5400</v>
      </c>
    </row>
    <row r="605" spans="1:12" ht="19.5" customHeight="1">
      <c r="A605" s="257">
        <v>4</v>
      </c>
      <c r="B605" s="206">
        <v>4</v>
      </c>
      <c r="C605" s="229" t="s">
        <v>40</v>
      </c>
      <c r="D605" s="211" t="s">
        <v>19</v>
      </c>
      <c r="E605" s="206" t="s">
        <v>152</v>
      </c>
      <c r="F605" s="272">
        <v>8.17</v>
      </c>
      <c r="G605" s="206" t="s">
        <v>24</v>
      </c>
      <c r="H605" s="213">
        <f t="shared" si="29"/>
        <v>8.17</v>
      </c>
      <c r="I605" s="218">
        <v>250000</v>
      </c>
      <c r="J605" s="219">
        <f t="shared" si="30"/>
        <v>1250000</v>
      </c>
      <c r="K605" s="207"/>
      <c r="L605">
        <f>89*250000*6</f>
        <v>133500000</v>
      </c>
    </row>
    <row r="606" spans="1:12" ht="19.5" customHeight="1">
      <c r="A606" s="257">
        <v>5</v>
      </c>
      <c r="B606" s="206">
        <v>5</v>
      </c>
      <c r="C606" s="229" t="s">
        <v>141</v>
      </c>
      <c r="D606" s="211" t="s">
        <v>171</v>
      </c>
      <c r="E606" s="206" t="s">
        <v>152</v>
      </c>
      <c r="F606" s="272">
        <v>8.1</v>
      </c>
      <c r="G606" s="206" t="s">
        <v>24</v>
      </c>
      <c r="H606" s="213">
        <f t="shared" si="29"/>
        <v>8.1</v>
      </c>
      <c r="I606" s="218">
        <v>250000</v>
      </c>
      <c r="J606" s="219">
        <f t="shared" si="30"/>
        <v>1250000</v>
      </c>
      <c r="K606" s="207"/>
      <c r="L606">
        <f>250*6</f>
        <v>1500</v>
      </c>
    </row>
    <row r="607" spans="1:12" ht="19.5" customHeight="1">
      <c r="A607" s="257">
        <v>6</v>
      </c>
      <c r="B607" s="206">
        <v>6</v>
      </c>
      <c r="C607" s="229" t="s">
        <v>34</v>
      </c>
      <c r="D607" s="211" t="s">
        <v>170</v>
      </c>
      <c r="E607" s="206" t="s">
        <v>152</v>
      </c>
      <c r="F607" s="272">
        <v>8.1</v>
      </c>
      <c r="G607" s="206" t="s">
        <v>24</v>
      </c>
      <c r="H607" s="213">
        <f t="shared" si="29"/>
        <v>8.1</v>
      </c>
      <c r="I607" s="218">
        <v>250000</v>
      </c>
      <c r="J607" s="219">
        <f t="shared" si="30"/>
        <v>1250000</v>
      </c>
      <c r="K607" s="207"/>
      <c r="L607">
        <f>L606*64</f>
        <v>96000</v>
      </c>
    </row>
    <row r="608" spans="1:12" ht="19.5" customHeight="1">
      <c r="A608" s="257">
        <v>7</v>
      </c>
      <c r="B608" s="206">
        <v>7</v>
      </c>
      <c r="C608" s="229" t="s">
        <v>169</v>
      </c>
      <c r="D608" s="211" t="s">
        <v>41</v>
      </c>
      <c r="E608" s="206" t="s">
        <v>152</v>
      </c>
      <c r="F608" s="272">
        <v>8.1</v>
      </c>
      <c r="G608" s="206" t="s">
        <v>24</v>
      </c>
      <c r="H608" s="213">
        <f t="shared" si="29"/>
        <v>8.1</v>
      </c>
      <c r="I608" s="218">
        <v>250000</v>
      </c>
      <c r="J608" s="219">
        <f t="shared" si="30"/>
        <v>1250000</v>
      </c>
      <c r="K608" s="207"/>
      <c r="L608">
        <f>M604+L607</f>
        <v>101400</v>
      </c>
    </row>
    <row r="609" spans="1:12" ht="19.5" customHeight="1">
      <c r="A609" s="257">
        <v>8</v>
      </c>
      <c r="B609" s="206">
        <v>8</v>
      </c>
      <c r="C609" s="229" t="s">
        <v>72</v>
      </c>
      <c r="D609" s="211" t="s">
        <v>39</v>
      </c>
      <c r="E609" s="206" t="s">
        <v>152</v>
      </c>
      <c r="F609" s="272">
        <v>8</v>
      </c>
      <c r="G609" s="206" t="s">
        <v>24</v>
      </c>
      <c r="H609" s="213">
        <f t="shared" si="29"/>
        <v>8</v>
      </c>
      <c r="I609" s="218">
        <v>250000</v>
      </c>
      <c r="J609" s="219">
        <f t="shared" si="30"/>
        <v>1250000</v>
      </c>
      <c r="K609" s="207"/>
      <c r="L609">
        <f>9*250*5</f>
        <v>11250</v>
      </c>
    </row>
    <row r="610" spans="1:12" ht="19.5" customHeight="1">
      <c r="A610" s="257">
        <v>9</v>
      </c>
      <c r="B610" s="206">
        <v>9</v>
      </c>
      <c r="C610" s="269" t="s">
        <v>109</v>
      </c>
      <c r="D610" s="270" t="s">
        <v>132</v>
      </c>
      <c r="E610" s="206" t="s">
        <v>152</v>
      </c>
      <c r="F610" s="272">
        <v>7.97</v>
      </c>
      <c r="G610" s="206" t="s">
        <v>24</v>
      </c>
      <c r="H610" s="213">
        <f t="shared" si="29"/>
        <v>7.97</v>
      </c>
      <c r="I610" s="218">
        <v>200000</v>
      </c>
      <c r="J610" s="219">
        <f t="shared" si="30"/>
        <v>1000000</v>
      </c>
      <c r="K610" s="207"/>
      <c r="L610">
        <f>SUM(L608:L609)</f>
        <v>112650</v>
      </c>
    </row>
    <row r="611" spans="1:11" ht="19.5" customHeight="1">
      <c r="A611" s="257">
        <v>10</v>
      </c>
      <c r="B611" s="208">
        <v>10</v>
      </c>
      <c r="C611" s="229" t="s">
        <v>123</v>
      </c>
      <c r="D611" s="211" t="s">
        <v>30</v>
      </c>
      <c r="E611" s="206" t="s">
        <v>152</v>
      </c>
      <c r="F611" s="272">
        <v>7.86</v>
      </c>
      <c r="G611" s="206" t="s">
        <v>24</v>
      </c>
      <c r="H611" s="213">
        <f t="shared" si="29"/>
        <v>7.86</v>
      </c>
      <c r="I611" s="218">
        <v>200000</v>
      </c>
      <c r="J611" s="219">
        <f t="shared" si="30"/>
        <v>1000000</v>
      </c>
      <c r="K611" s="209"/>
    </row>
    <row r="612" spans="1:12" ht="19.5" customHeight="1">
      <c r="A612" s="257">
        <v>11</v>
      </c>
      <c r="B612" s="206">
        <v>11</v>
      </c>
      <c r="C612" s="229" t="s">
        <v>168</v>
      </c>
      <c r="D612" s="211" t="s">
        <v>167</v>
      </c>
      <c r="E612" s="206" t="s">
        <v>152</v>
      </c>
      <c r="F612" s="272">
        <v>7.79</v>
      </c>
      <c r="G612" s="206" t="s">
        <v>24</v>
      </c>
      <c r="H612" s="213">
        <f t="shared" si="29"/>
        <v>7.79</v>
      </c>
      <c r="I612" s="218">
        <v>200000</v>
      </c>
      <c r="J612" s="219">
        <f t="shared" si="30"/>
        <v>1000000</v>
      </c>
      <c r="K612" s="207"/>
      <c r="L612">
        <f>113-25</f>
        <v>88</v>
      </c>
    </row>
    <row r="613" spans="1:11" ht="19.5" customHeight="1">
      <c r="A613" s="257">
        <v>12</v>
      </c>
      <c r="B613" s="206">
        <v>12</v>
      </c>
      <c r="C613" s="229" t="s">
        <v>166</v>
      </c>
      <c r="D613" s="211" t="s">
        <v>41</v>
      </c>
      <c r="E613" s="206" t="s">
        <v>152</v>
      </c>
      <c r="F613" s="272">
        <v>7.76</v>
      </c>
      <c r="G613" s="206" t="s">
        <v>24</v>
      </c>
      <c r="H613" s="213">
        <f t="shared" si="29"/>
        <v>7.76</v>
      </c>
      <c r="I613" s="218">
        <v>200000</v>
      </c>
      <c r="J613" s="219">
        <f t="shared" si="30"/>
        <v>1000000</v>
      </c>
      <c r="K613" s="207"/>
    </row>
    <row r="614" spans="1:11" ht="19.5" customHeight="1">
      <c r="A614" s="257">
        <v>13</v>
      </c>
      <c r="B614" s="206">
        <v>13</v>
      </c>
      <c r="C614" s="229" t="s">
        <v>165</v>
      </c>
      <c r="D614" s="211" t="s">
        <v>81</v>
      </c>
      <c r="E614" s="206" t="s">
        <v>152</v>
      </c>
      <c r="F614" s="272">
        <v>7.66</v>
      </c>
      <c r="G614" s="206" t="s">
        <v>24</v>
      </c>
      <c r="H614" s="213">
        <f t="shared" si="29"/>
        <v>7.66</v>
      </c>
      <c r="I614" s="218">
        <v>200000</v>
      </c>
      <c r="J614" s="219">
        <f t="shared" si="30"/>
        <v>1000000</v>
      </c>
      <c r="K614" s="207"/>
    </row>
    <row r="615" spans="1:11" ht="19.5" customHeight="1">
      <c r="A615" s="257">
        <v>14</v>
      </c>
      <c r="B615" s="206">
        <v>14</v>
      </c>
      <c r="C615" s="229" t="s">
        <v>123</v>
      </c>
      <c r="D615" s="211" t="s">
        <v>164</v>
      </c>
      <c r="E615" s="206" t="s">
        <v>152</v>
      </c>
      <c r="F615" s="272">
        <v>7.62</v>
      </c>
      <c r="G615" s="206" t="s">
        <v>24</v>
      </c>
      <c r="H615" s="213">
        <f t="shared" si="29"/>
        <v>7.62</v>
      </c>
      <c r="I615" s="218">
        <v>200000</v>
      </c>
      <c r="J615" s="219">
        <f t="shared" si="30"/>
        <v>1000000</v>
      </c>
      <c r="K615" s="207"/>
    </row>
    <row r="616" spans="1:11" ht="19.5" customHeight="1">
      <c r="A616" s="257">
        <v>15</v>
      </c>
      <c r="B616" s="206">
        <v>15</v>
      </c>
      <c r="C616" s="229" t="s">
        <v>21</v>
      </c>
      <c r="D616" s="211" t="s">
        <v>41</v>
      </c>
      <c r="E616" s="206" t="s">
        <v>152</v>
      </c>
      <c r="F616" s="272">
        <v>7.62</v>
      </c>
      <c r="G616" s="206" t="s">
        <v>24</v>
      </c>
      <c r="H616" s="213">
        <f t="shared" si="29"/>
        <v>7.62</v>
      </c>
      <c r="I616" s="218">
        <v>200000</v>
      </c>
      <c r="J616" s="219">
        <f t="shared" si="30"/>
        <v>1000000</v>
      </c>
      <c r="K616" s="207"/>
    </row>
    <row r="617" spans="1:11" ht="19.5" customHeight="1">
      <c r="A617" s="257">
        <v>16</v>
      </c>
      <c r="B617" s="206">
        <v>16</v>
      </c>
      <c r="C617" s="269" t="s">
        <v>50</v>
      </c>
      <c r="D617" s="270" t="s">
        <v>35</v>
      </c>
      <c r="E617" s="206" t="s">
        <v>152</v>
      </c>
      <c r="F617" s="272">
        <v>7.59</v>
      </c>
      <c r="G617" s="206" t="s">
        <v>24</v>
      </c>
      <c r="H617" s="213">
        <f t="shared" si="29"/>
        <v>7.59</v>
      </c>
      <c r="I617" s="218">
        <v>200000</v>
      </c>
      <c r="J617" s="219">
        <f t="shared" si="30"/>
        <v>1000000</v>
      </c>
      <c r="K617" s="207"/>
    </row>
    <row r="618" spans="1:11" ht="19.5" customHeight="1">
      <c r="A618" s="257">
        <v>17</v>
      </c>
      <c r="B618" s="206">
        <v>17</v>
      </c>
      <c r="C618" s="229" t="s">
        <v>21</v>
      </c>
      <c r="D618" s="211" t="s">
        <v>96</v>
      </c>
      <c r="E618" s="206" t="s">
        <v>152</v>
      </c>
      <c r="F618" s="272">
        <v>7.55</v>
      </c>
      <c r="G618" s="206" t="s">
        <v>24</v>
      </c>
      <c r="H618" s="213">
        <f t="shared" si="29"/>
        <v>7.55</v>
      </c>
      <c r="I618" s="218">
        <v>200000</v>
      </c>
      <c r="J618" s="219">
        <f t="shared" si="30"/>
        <v>1000000</v>
      </c>
      <c r="K618" s="207"/>
    </row>
    <row r="619" spans="1:11" ht="19.5" customHeight="1">
      <c r="A619" s="257">
        <v>18</v>
      </c>
      <c r="B619" s="225">
        <v>18</v>
      </c>
      <c r="C619" s="224" t="s">
        <v>163</v>
      </c>
      <c r="D619" s="230" t="s">
        <v>162</v>
      </c>
      <c r="E619" s="225" t="s">
        <v>152</v>
      </c>
      <c r="F619" s="292">
        <v>7.55</v>
      </c>
      <c r="G619" s="225" t="s">
        <v>24</v>
      </c>
      <c r="H619" s="226">
        <f t="shared" si="29"/>
        <v>7.55</v>
      </c>
      <c r="I619" s="227">
        <v>200000</v>
      </c>
      <c r="J619" s="228">
        <f t="shared" si="30"/>
        <v>1000000</v>
      </c>
      <c r="K619" s="259"/>
    </row>
    <row r="620" spans="1:11" ht="19.5" customHeight="1">
      <c r="A620" s="257">
        <v>19</v>
      </c>
      <c r="B620" s="214">
        <v>1</v>
      </c>
      <c r="C620" s="220" t="s">
        <v>143</v>
      </c>
      <c r="D620" s="210" t="s">
        <v>43</v>
      </c>
      <c r="E620" s="214" t="s">
        <v>153</v>
      </c>
      <c r="F620" s="288">
        <v>8.32</v>
      </c>
      <c r="G620" s="214" t="s">
        <v>24</v>
      </c>
      <c r="H620" s="221">
        <f t="shared" si="29"/>
        <v>8.32</v>
      </c>
      <c r="I620" s="222">
        <v>250000</v>
      </c>
      <c r="J620" s="223">
        <f t="shared" si="30"/>
        <v>1250000</v>
      </c>
      <c r="K620" s="258"/>
    </row>
    <row r="621" spans="1:11" ht="19.5" customHeight="1">
      <c r="A621" s="257">
        <v>20</v>
      </c>
      <c r="B621" s="206">
        <v>2</v>
      </c>
      <c r="C621" s="229" t="s">
        <v>135</v>
      </c>
      <c r="D621" s="211" t="s">
        <v>37</v>
      </c>
      <c r="E621" s="206" t="s">
        <v>153</v>
      </c>
      <c r="F621" s="289">
        <v>8.09</v>
      </c>
      <c r="G621" s="206" t="s">
        <v>24</v>
      </c>
      <c r="H621" s="213">
        <f t="shared" si="29"/>
        <v>8.09</v>
      </c>
      <c r="I621" s="222">
        <v>250000</v>
      </c>
      <c r="J621" s="219">
        <f t="shared" si="30"/>
        <v>1250000</v>
      </c>
      <c r="K621" s="207"/>
    </row>
    <row r="622" spans="1:11" ht="19.5" customHeight="1">
      <c r="A622" s="257">
        <v>21</v>
      </c>
      <c r="B622" s="206">
        <v>3</v>
      </c>
      <c r="C622" s="229" t="s">
        <v>173</v>
      </c>
      <c r="D622" s="211" t="s">
        <v>167</v>
      </c>
      <c r="E622" s="206" t="s">
        <v>153</v>
      </c>
      <c r="F622" s="289">
        <v>8.09</v>
      </c>
      <c r="G622" s="206" t="s">
        <v>24</v>
      </c>
      <c r="H622" s="213">
        <f t="shared" si="29"/>
        <v>8.09</v>
      </c>
      <c r="I622" s="222">
        <v>250000</v>
      </c>
      <c r="J622" s="219">
        <f t="shared" si="30"/>
        <v>1250000</v>
      </c>
      <c r="K622" s="207"/>
    </row>
    <row r="623" spans="1:11" ht="19.5" customHeight="1">
      <c r="A623" s="257">
        <v>22</v>
      </c>
      <c r="B623" s="206">
        <v>4</v>
      </c>
      <c r="C623" s="229" t="s">
        <v>146</v>
      </c>
      <c r="D623" s="211" t="s">
        <v>33</v>
      </c>
      <c r="E623" s="206" t="s">
        <v>153</v>
      </c>
      <c r="F623" s="289">
        <v>8.06</v>
      </c>
      <c r="G623" s="206" t="s">
        <v>24</v>
      </c>
      <c r="H623" s="213">
        <f t="shared" si="29"/>
        <v>8.06</v>
      </c>
      <c r="I623" s="222">
        <v>250000</v>
      </c>
      <c r="J623" s="219">
        <f t="shared" si="30"/>
        <v>1250000</v>
      </c>
      <c r="K623" s="207"/>
    </row>
    <row r="624" spans="1:11" ht="19.5" customHeight="1">
      <c r="A624" s="257">
        <v>23</v>
      </c>
      <c r="B624" s="206">
        <v>5</v>
      </c>
      <c r="C624" s="229" t="s">
        <v>21</v>
      </c>
      <c r="D624" s="211" t="s">
        <v>81</v>
      </c>
      <c r="E624" s="206" t="s">
        <v>153</v>
      </c>
      <c r="F624" s="289">
        <v>8.06</v>
      </c>
      <c r="G624" s="206" t="s">
        <v>24</v>
      </c>
      <c r="H624" s="213">
        <f t="shared" si="29"/>
        <v>8.06</v>
      </c>
      <c r="I624" s="222">
        <v>250000</v>
      </c>
      <c r="J624" s="219">
        <f t="shared" si="30"/>
        <v>1250000</v>
      </c>
      <c r="K624" s="207"/>
    </row>
    <row r="625" spans="1:11" ht="19.5" customHeight="1">
      <c r="A625" s="257">
        <v>24</v>
      </c>
      <c r="B625" s="206">
        <v>6</v>
      </c>
      <c r="C625" s="229" t="s">
        <v>61</v>
      </c>
      <c r="D625" s="211" t="s">
        <v>62</v>
      </c>
      <c r="E625" s="206" t="s">
        <v>153</v>
      </c>
      <c r="F625" s="289">
        <v>7.94</v>
      </c>
      <c r="G625" s="206" t="s">
        <v>32</v>
      </c>
      <c r="H625" s="213">
        <f t="shared" si="29"/>
        <v>7.94</v>
      </c>
      <c r="I625" s="218">
        <v>200000</v>
      </c>
      <c r="J625" s="219">
        <f t="shared" si="30"/>
        <v>1000000</v>
      </c>
      <c r="K625" s="207"/>
    </row>
    <row r="626" spans="1:11" ht="19.5" customHeight="1">
      <c r="A626" s="257">
        <v>25</v>
      </c>
      <c r="B626" s="206">
        <v>7</v>
      </c>
      <c r="C626" s="229" t="s">
        <v>174</v>
      </c>
      <c r="D626" s="211" t="s">
        <v>175</v>
      </c>
      <c r="E626" s="206" t="s">
        <v>153</v>
      </c>
      <c r="F626" s="289">
        <v>7.88</v>
      </c>
      <c r="G626" s="206" t="s">
        <v>24</v>
      </c>
      <c r="H626" s="213">
        <f t="shared" si="29"/>
        <v>7.88</v>
      </c>
      <c r="I626" s="218">
        <v>200000</v>
      </c>
      <c r="J626" s="219">
        <f t="shared" si="30"/>
        <v>1000000</v>
      </c>
      <c r="K626" s="207"/>
    </row>
    <row r="627" spans="1:11" ht="19.5" customHeight="1">
      <c r="A627" s="257">
        <v>26</v>
      </c>
      <c r="B627" s="206">
        <v>8</v>
      </c>
      <c r="C627" s="229" t="s">
        <v>165</v>
      </c>
      <c r="D627" s="211" t="s">
        <v>161</v>
      </c>
      <c r="E627" s="206" t="s">
        <v>153</v>
      </c>
      <c r="F627" s="289">
        <v>7.88</v>
      </c>
      <c r="G627" s="206" t="s">
        <v>24</v>
      </c>
      <c r="H627" s="213">
        <f t="shared" si="29"/>
        <v>7.88</v>
      </c>
      <c r="I627" s="218">
        <v>200000</v>
      </c>
      <c r="J627" s="219">
        <f t="shared" si="30"/>
        <v>1000000</v>
      </c>
      <c r="K627" s="207"/>
    </row>
    <row r="628" spans="1:11" ht="19.5" customHeight="1">
      <c r="A628" s="257">
        <v>27</v>
      </c>
      <c r="B628" s="206">
        <v>9</v>
      </c>
      <c r="C628" s="229" t="s">
        <v>21</v>
      </c>
      <c r="D628" s="211" t="s">
        <v>84</v>
      </c>
      <c r="E628" s="206" t="s">
        <v>153</v>
      </c>
      <c r="F628" s="289">
        <v>7.85</v>
      </c>
      <c r="G628" s="206" t="s">
        <v>24</v>
      </c>
      <c r="H628" s="213">
        <f t="shared" si="29"/>
        <v>7.85</v>
      </c>
      <c r="I628" s="218">
        <v>200000</v>
      </c>
      <c r="J628" s="219">
        <f t="shared" si="30"/>
        <v>1000000</v>
      </c>
      <c r="K628" s="207"/>
    </row>
    <row r="629" spans="1:11" ht="19.5" customHeight="1">
      <c r="A629" s="257">
        <v>28</v>
      </c>
      <c r="B629" s="206">
        <v>10</v>
      </c>
      <c r="C629" s="229" t="s">
        <v>165</v>
      </c>
      <c r="D629" s="211" t="s">
        <v>96</v>
      </c>
      <c r="E629" s="206" t="s">
        <v>153</v>
      </c>
      <c r="F629" s="289">
        <v>7.82</v>
      </c>
      <c r="G629" s="206" t="s">
        <v>24</v>
      </c>
      <c r="H629" s="213">
        <f t="shared" si="29"/>
        <v>7.82</v>
      </c>
      <c r="I629" s="218">
        <v>200000</v>
      </c>
      <c r="J629" s="219">
        <f t="shared" si="30"/>
        <v>1000000</v>
      </c>
      <c r="K629" s="207"/>
    </row>
    <row r="630" spans="1:11" ht="19.5" customHeight="1">
      <c r="A630" s="257">
        <v>29</v>
      </c>
      <c r="B630" s="206">
        <v>11</v>
      </c>
      <c r="C630" s="229" t="s">
        <v>225</v>
      </c>
      <c r="D630" s="211" t="s">
        <v>226</v>
      </c>
      <c r="E630" s="206" t="s">
        <v>153</v>
      </c>
      <c r="F630" s="289">
        <v>7.76</v>
      </c>
      <c r="G630" s="206" t="s">
        <v>24</v>
      </c>
      <c r="H630" s="213">
        <f t="shared" si="29"/>
        <v>7.76</v>
      </c>
      <c r="I630" s="218">
        <v>200000</v>
      </c>
      <c r="J630" s="219">
        <f t="shared" si="30"/>
        <v>1000000</v>
      </c>
      <c r="K630" s="207"/>
    </row>
    <row r="631" spans="1:11" ht="19.5" customHeight="1">
      <c r="A631" s="257">
        <v>30</v>
      </c>
      <c r="B631" s="206">
        <v>12</v>
      </c>
      <c r="C631" s="229" t="s">
        <v>50</v>
      </c>
      <c r="D631" s="211" t="s">
        <v>170</v>
      </c>
      <c r="E631" s="206" t="s">
        <v>153</v>
      </c>
      <c r="F631" s="289">
        <v>7.74</v>
      </c>
      <c r="G631" s="206" t="s">
        <v>24</v>
      </c>
      <c r="H631" s="213">
        <f t="shared" si="29"/>
        <v>7.74</v>
      </c>
      <c r="I631" s="218">
        <v>200000</v>
      </c>
      <c r="J631" s="219">
        <f t="shared" si="30"/>
        <v>1000000</v>
      </c>
      <c r="K631" s="207"/>
    </row>
    <row r="632" spans="1:11" ht="19.5" customHeight="1">
      <c r="A632" s="257">
        <v>31</v>
      </c>
      <c r="B632" s="206">
        <v>13</v>
      </c>
      <c r="C632" s="229" t="s">
        <v>145</v>
      </c>
      <c r="D632" s="211" t="s">
        <v>82</v>
      </c>
      <c r="E632" s="206" t="s">
        <v>153</v>
      </c>
      <c r="F632" s="289">
        <v>7.68</v>
      </c>
      <c r="G632" s="206" t="s">
        <v>24</v>
      </c>
      <c r="H632" s="213">
        <f t="shared" si="29"/>
        <v>7.68</v>
      </c>
      <c r="I632" s="218">
        <v>200000</v>
      </c>
      <c r="J632" s="219">
        <f t="shared" si="30"/>
        <v>1000000</v>
      </c>
      <c r="K632" s="207"/>
    </row>
    <row r="633" spans="1:11" ht="19.5" customHeight="1">
      <c r="A633" s="257">
        <v>32</v>
      </c>
      <c r="B633" s="225">
        <v>14</v>
      </c>
      <c r="C633" s="224" t="s">
        <v>176</v>
      </c>
      <c r="D633" s="230" t="s">
        <v>177</v>
      </c>
      <c r="E633" s="225" t="s">
        <v>153</v>
      </c>
      <c r="F633" s="290">
        <v>7.56</v>
      </c>
      <c r="G633" s="225" t="s">
        <v>24</v>
      </c>
      <c r="H633" s="226">
        <f t="shared" si="29"/>
        <v>7.56</v>
      </c>
      <c r="I633" s="227">
        <v>200000</v>
      </c>
      <c r="J633" s="228">
        <f t="shared" si="30"/>
        <v>1000000</v>
      </c>
      <c r="K633" s="259"/>
    </row>
    <row r="634" spans="1:11" ht="19.5" customHeight="1">
      <c r="A634" s="257">
        <v>33</v>
      </c>
      <c r="B634" s="214">
        <v>1</v>
      </c>
      <c r="C634" s="220" t="s">
        <v>75</v>
      </c>
      <c r="D634" s="210" t="s">
        <v>45</v>
      </c>
      <c r="E634" s="214" t="s">
        <v>44</v>
      </c>
      <c r="F634" s="271">
        <v>8.43</v>
      </c>
      <c r="G634" s="214" t="s">
        <v>24</v>
      </c>
      <c r="H634" s="221">
        <f aca="true" t="shared" si="31" ref="H634:H665">F634</f>
        <v>8.43</v>
      </c>
      <c r="I634" s="222">
        <v>250000</v>
      </c>
      <c r="J634" s="223">
        <f aca="true" t="shared" si="32" ref="J634:J665">I634*5</f>
        <v>1250000</v>
      </c>
      <c r="K634" s="258"/>
    </row>
    <row r="635" spans="1:11" ht="19.5" customHeight="1">
      <c r="A635" s="257">
        <v>34</v>
      </c>
      <c r="B635" s="206">
        <v>2</v>
      </c>
      <c r="C635" s="229" t="s">
        <v>178</v>
      </c>
      <c r="D635" s="211" t="s">
        <v>179</v>
      </c>
      <c r="E635" s="206" t="s">
        <v>44</v>
      </c>
      <c r="F635" s="271">
        <v>8</v>
      </c>
      <c r="G635" s="206" t="s">
        <v>24</v>
      </c>
      <c r="H635" s="213">
        <f t="shared" si="31"/>
        <v>8</v>
      </c>
      <c r="I635" s="222">
        <v>250000</v>
      </c>
      <c r="J635" s="219">
        <f t="shared" si="32"/>
        <v>1250000</v>
      </c>
      <c r="K635" s="207"/>
    </row>
    <row r="636" spans="1:11" ht="19.5" customHeight="1">
      <c r="A636" s="257">
        <v>35</v>
      </c>
      <c r="B636" s="206">
        <v>3</v>
      </c>
      <c r="C636" s="229" t="s">
        <v>180</v>
      </c>
      <c r="D636" s="211" t="s">
        <v>161</v>
      </c>
      <c r="E636" s="206" t="s">
        <v>44</v>
      </c>
      <c r="F636" s="291">
        <v>7.8</v>
      </c>
      <c r="G636" s="206" t="s">
        <v>24</v>
      </c>
      <c r="H636" s="213">
        <f t="shared" si="31"/>
        <v>7.8</v>
      </c>
      <c r="I636" s="218">
        <v>200000</v>
      </c>
      <c r="J636" s="219">
        <f t="shared" si="32"/>
        <v>1000000</v>
      </c>
      <c r="K636" s="207"/>
    </row>
    <row r="637" spans="1:11" ht="19.5" customHeight="1">
      <c r="A637" s="257">
        <v>36</v>
      </c>
      <c r="B637" s="206">
        <v>4</v>
      </c>
      <c r="C637" s="229" t="s">
        <v>50</v>
      </c>
      <c r="D637" s="211" t="s">
        <v>45</v>
      </c>
      <c r="E637" s="206" t="s">
        <v>44</v>
      </c>
      <c r="F637" s="271">
        <v>7.8</v>
      </c>
      <c r="G637" s="206" t="s">
        <v>24</v>
      </c>
      <c r="H637" s="213">
        <f t="shared" si="31"/>
        <v>7.8</v>
      </c>
      <c r="I637" s="218">
        <v>200000</v>
      </c>
      <c r="J637" s="219">
        <f t="shared" si="32"/>
        <v>1000000</v>
      </c>
      <c r="K637" s="207"/>
    </row>
    <row r="638" spans="1:11" ht="19.5" customHeight="1">
      <c r="A638" s="257">
        <v>37</v>
      </c>
      <c r="B638" s="206">
        <v>5</v>
      </c>
      <c r="C638" s="229" t="s">
        <v>34</v>
      </c>
      <c r="D638" s="211" t="s">
        <v>181</v>
      </c>
      <c r="E638" s="206" t="s">
        <v>44</v>
      </c>
      <c r="F638" s="271">
        <v>7.7</v>
      </c>
      <c r="G638" s="206" t="s">
        <v>24</v>
      </c>
      <c r="H638" s="213">
        <f t="shared" si="31"/>
        <v>7.7</v>
      </c>
      <c r="I638" s="218">
        <v>200000</v>
      </c>
      <c r="J638" s="219">
        <f t="shared" si="32"/>
        <v>1000000</v>
      </c>
      <c r="K638" s="207"/>
    </row>
    <row r="639" spans="1:11" ht="19.5" customHeight="1">
      <c r="A639" s="257">
        <v>38</v>
      </c>
      <c r="B639" s="206">
        <v>6</v>
      </c>
      <c r="C639" s="229" t="s">
        <v>130</v>
      </c>
      <c r="D639" s="211" t="s">
        <v>182</v>
      </c>
      <c r="E639" s="206" t="s">
        <v>44</v>
      </c>
      <c r="F639" s="271">
        <v>7.67</v>
      </c>
      <c r="G639" s="206" t="s">
        <v>24</v>
      </c>
      <c r="H639" s="213">
        <f t="shared" si="31"/>
        <v>7.67</v>
      </c>
      <c r="I639" s="218">
        <v>200000</v>
      </c>
      <c r="J639" s="219">
        <f t="shared" si="32"/>
        <v>1000000</v>
      </c>
      <c r="K639" s="207"/>
    </row>
    <row r="640" spans="1:11" ht="19.5" customHeight="1">
      <c r="A640" s="257">
        <v>39</v>
      </c>
      <c r="B640" s="225">
        <v>7</v>
      </c>
      <c r="C640" s="224" t="s">
        <v>140</v>
      </c>
      <c r="D640" s="230" t="s">
        <v>41</v>
      </c>
      <c r="E640" s="225" t="s">
        <v>44</v>
      </c>
      <c r="F640" s="292">
        <v>7.87</v>
      </c>
      <c r="G640" s="225" t="s">
        <v>24</v>
      </c>
      <c r="H640" s="226">
        <f t="shared" si="31"/>
        <v>7.87</v>
      </c>
      <c r="I640" s="227">
        <v>200000</v>
      </c>
      <c r="J640" s="228">
        <f t="shared" si="32"/>
        <v>1000000</v>
      </c>
      <c r="K640" s="259"/>
    </row>
    <row r="641" spans="1:11" ht="19.5" customHeight="1">
      <c r="A641" s="257">
        <v>40</v>
      </c>
      <c r="B641" s="214">
        <v>1</v>
      </c>
      <c r="C641" s="220" t="s">
        <v>47</v>
      </c>
      <c r="D641" s="210" t="s">
        <v>48</v>
      </c>
      <c r="E641" s="214" t="s">
        <v>46</v>
      </c>
      <c r="F641" s="271">
        <v>8.6</v>
      </c>
      <c r="G641" s="214" t="s">
        <v>24</v>
      </c>
      <c r="H641" s="221">
        <f t="shared" si="31"/>
        <v>8.6</v>
      </c>
      <c r="I641" s="222">
        <v>250000</v>
      </c>
      <c r="J641" s="223">
        <f t="shared" si="32"/>
        <v>1250000</v>
      </c>
      <c r="K641" s="258"/>
    </row>
    <row r="642" spans="1:11" ht="19.5" customHeight="1">
      <c r="A642" s="257">
        <v>41</v>
      </c>
      <c r="B642" s="214">
        <v>2</v>
      </c>
      <c r="C642" s="229" t="s">
        <v>142</v>
      </c>
      <c r="D642" s="211" t="s">
        <v>49</v>
      </c>
      <c r="E642" s="206" t="s">
        <v>46</v>
      </c>
      <c r="F642" s="272">
        <v>8.47</v>
      </c>
      <c r="G642" s="206" t="s">
        <v>24</v>
      </c>
      <c r="H642" s="213">
        <f t="shared" si="31"/>
        <v>8.47</v>
      </c>
      <c r="I642" s="222">
        <v>250000</v>
      </c>
      <c r="J642" s="219">
        <f t="shared" si="32"/>
        <v>1250000</v>
      </c>
      <c r="K642" s="258"/>
    </row>
    <row r="643" spans="1:11" ht="19.5" customHeight="1">
      <c r="A643" s="257">
        <v>42</v>
      </c>
      <c r="B643" s="214">
        <v>3</v>
      </c>
      <c r="C643" s="229" t="s">
        <v>183</v>
      </c>
      <c r="D643" s="211" t="s">
        <v>98</v>
      </c>
      <c r="E643" s="206" t="s">
        <v>46</v>
      </c>
      <c r="F643" s="272">
        <v>8.37</v>
      </c>
      <c r="G643" s="206" t="s">
        <v>24</v>
      </c>
      <c r="H643" s="213">
        <f t="shared" si="31"/>
        <v>8.37</v>
      </c>
      <c r="I643" s="222">
        <v>250000</v>
      </c>
      <c r="J643" s="219">
        <f t="shared" si="32"/>
        <v>1250000</v>
      </c>
      <c r="K643" s="258"/>
    </row>
    <row r="644" spans="1:11" ht="19.5" customHeight="1">
      <c r="A644" s="257">
        <v>43</v>
      </c>
      <c r="B644" s="214">
        <v>4</v>
      </c>
      <c r="C644" s="229" t="s">
        <v>184</v>
      </c>
      <c r="D644" s="211" t="s">
        <v>77</v>
      </c>
      <c r="E644" s="206" t="s">
        <v>46</v>
      </c>
      <c r="F644" s="272">
        <v>8.23</v>
      </c>
      <c r="G644" s="206" t="s">
        <v>24</v>
      </c>
      <c r="H644" s="213">
        <f t="shared" si="31"/>
        <v>8.23</v>
      </c>
      <c r="I644" s="222">
        <v>250000</v>
      </c>
      <c r="J644" s="219">
        <f t="shared" si="32"/>
        <v>1250000</v>
      </c>
      <c r="K644" s="258"/>
    </row>
    <row r="645" spans="1:11" ht="19.5" customHeight="1">
      <c r="A645" s="257">
        <v>44</v>
      </c>
      <c r="B645" s="214">
        <v>5</v>
      </c>
      <c r="C645" s="229" t="s">
        <v>50</v>
      </c>
      <c r="D645" s="211" t="s">
        <v>185</v>
      </c>
      <c r="E645" s="206" t="s">
        <v>46</v>
      </c>
      <c r="F645" s="272">
        <v>8.03</v>
      </c>
      <c r="G645" s="206" t="s">
        <v>24</v>
      </c>
      <c r="H645" s="213">
        <f t="shared" si="31"/>
        <v>8.03</v>
      </c>
      <c r="I645" s="222">
        <v>250000</v>
      </c>
      <c r="J645" s="219">
        <f t="shared" si="32"/>
        <v>1250000</v>
      </c>
      <c r="K645" s="258"/>
    </row>
    <row r="646" spans="1:11" ht="19.5" customHeight="1">
      <c r="A646" s="257">
        <v>45</v>
      </c>
      <c r="B646" s="214">
        <v>6</v>
      </c>
      <c r="C646" s="229" t="s">
        <v>186</v>
      </c>
      <c r="D646" s="211" t="s">
        <v>187</v>
      </c>
      <c r="E646" s="206" t="s">
        <v>46</v>
      </c>
      <c r="F646" s="272">
        <v>8</v>
      </c>
      <c r="G646" s="206" t="s">
        <v>24</v>
      </c>
      <c r="H646" s="213">
        <f t="shared" si="31"/>
        <v>8</v>
      </c>
      <c r="I646" s="222">
        <v>250000</v>
      </c>
      <c r="J646" s="219">
        <f t="shared" si="32"/>
        <v>1250000</v>
      </c>
      <c r="K646" s="258"/>
    </row>
    <row r="647" spans="1:11" ht="19.5" customHeight="1">
      <c r="A647" s="257">
        <v>46</v>
      </c>
      <c r="B647" s="214">
        <v>7</v>
      </c>
      <c r="C647" s="229" t="s">
        <v>126</v>
      </c>
      <c r="D647" s="211" t="s">
        <v>127</v>
      </c>
      <c r="E647" s="206" t="s">
        <v>46</v>
      </c>
      <c r="F647" s="272">
        <v>7.97</v>
      </c>
      <c r="G647" s="206" t="s">
        <v>24</v>
      </c>
      <c r="H647" s="213">
        <f t="shared" si="31"/>
        <v>7.97</v>
      </c>
      <c r="I647" s="222">
        <v>200000</v>
      </c>
      <c r="J647" s="219">
        <f t="shared" si="32"/>
        <v>1000000</v>
      </c>
      <c r="K647" s="258"/>
    </row>
    <row r="648" spans="1:11" ht="19.5" customHeight="1">
      <c r="A648" s="257">
        <v>47</v>
      </c>
      <c r="B648" s="214">
        <v>8</v>
      </c>
      <c r="C648" s="229" t="s">
        <v>123</v>
      </c>
      <c r="D648" s="211" t="s">
        <v>41</v>
      </c>
      <c r="E648" s="206" t="s">
        <v>46</v>
      </c>
      <c r="F648" s="272">
        <v>7.9</v>
      </c>
      <c r="G648" s="206" t="s">
        <v>24</v>
      </c>
      <c r="H648" s="213">
        <f t="shared" si="31"/>
        <v>7.9</v>
      </c>
      <c r="I648" s="222">
        <v>200000</v>
      </c>
      <c r="J648" s="219">
        <f t="shared" si="32"/>
        <v>1000000</v>
      </c>
      <c r="K648" s="258"/>
    </row>
    <row r="649" spans="1:11" ht="19.5" customHeight="1">
      <c r="A649" s="257">
        <v>48</v>
      </c>
      <c r="B649" s="214">
        <v>9</v>
      </c>
      <c r="C649" s="229" t="s">
        <v>76</v>
      </c>
      <c r="D649" s="211" t="s">
        <v>77</v>
      </c>
      <c r="E649" s="206" t="s">
        <v>46</v>
      </c>
      <c r="F649" s="272">
        <v>7.87</v>
      </c>
      <c r="G649" s="206" t="s">
        <v>24</v>
      </c>
      <c r="H649" s="213">
        <f t="shared" si="31"/>
        <v>7.87</v>
      </c>
      <c r="I649" s="222">
        <v>200000</v>
      </c>
      <c r="J649" s="219">
        <f t="shared" si="32"/>
        <v>1000000</v>
      </c>
      <c r="K649" s="258"/>
    </row>
    <row r="650" spans="1:11" ht="19.5" customHeight="1">
      <c r="A650" s="257">
        <v>49</v>
      </c>
      <c r="B650" s="214">
        <v>10</v>
      </c>
      <c r="C650" s="229" t="s">
        <v>21</v>
      </c>
      <c r="D650" s="211" t="s">
        <v>188</v>
      </c>
      <c r="E650" s="206" t="s">
        <v>46</v>
      </c>
      <c r="F650" s="272">
        <v>7.83</v>
      </c>
      <c r="G650" s="206" t="s">
        <v>24</v>
      </c>
      <c r="H650" s="213">
        <f t="shared" si="31"/>
        <v>7.83</v>
      </c>
      <c r="I650" s="222">
        <v>200000</v>
      </c>
      <c r="J650" s="219">
        <f t="shared" si="32"/>
        <v>1000000</v>
      </c>
      <c r="K650" s="258"/>
    </row>
    <row r="651" spans="1:11" ht="19.5" customHeight="1">
      <c r="A651" s="257">
        <v>50</v>
      </c>
      <c r="B651" s="214">
        <v>11</v>
      </c>
      <c r="C651" s="229" t="s">
        <v>21</v>
      </c>
      <c r="D651" s="211" t="s">
        <v>119</v>
      </c>
      <c r="E651" s="206" t="s">
        <v>46</v>
      </c>
      <c r="F651" s="272">
        <v>7.73</v>
      </c>
      <c r="G651" s="206" t="s">
        <v>24</v>
      </c>
      <c r="H651" s="213">
        <f t="shared" si="31"/>
        <v>7.73</v>
      </c>
      <c r="I651" s="222">
        <v>200000</v>
      </c>
      <c r="J651" s="219">
        <f t="shared" si="32"/>
        <v>1000000</v>
      </c>
      <c r="K651" s="258"/>
    </row>
    <row r="652" spans="1:11" ht="19.5" customHeight="1">
      <c r="A652" s="257">
        <v>51</v>
      </c>
      <c r="B652" s="214">
        <v>12</v>
      </c>
      <c r="C652" s="229" t="s">
        <v>189</v>
      </c>
      <c r="D652" s="211" t="s">
        <v>77</v>
      </c>
      <c r="E652" s="206" t="s">
        <v>46</v>
      </c>
      <c r="F652" s="272">
        <v>7.63</v>
      </c>
      <c r="G652" s="206" t="s">
        <v>24</v>
      </c>
      <c r="H652" s="213">
        <f t="shared" si="31"/>
        <v>7.63</v>
      </c>
      <c r="I652" s="222">
        <v>200000</v>
      </c>
      <c r="J652" s="219">
        <f t="shared" si="32"/>
        <v>1000000</v>
      </c>
      <c r="K652" s="258"/>
    </row>
    <row r="653" spans="1:11" ht="19.5" customHeight="1">
      <c r="A653" s="257">
        <v>52</v>
      </c>
      <c r="B653" s="214">
        <v>13</v>
      </c>
      <c r="C653" s="229" t="s">
        <v>147</v>
      </c>
      <c r="D653" s="211" t="s">
        <v>132</v>
      </c>
      <c r="E653" s="206" t="s">
        <v>46</v>
      </c>
      <c r="F653" s="272">
        <v>7.57</v>
      </c>
      <c r="G653" s="206" t="s">
        <v>24</v>
      </c>
      <c r="H653" s="213">
        <f t="shared" si="31"/>
        <v>7.57</v>
      </c>
      <c r="I653" s="222">
        <v>200000</v>
      </c>
      <c r="J653" s="219">
        <f t="shared" si="32"/>
        <v>1000000</v>
      </c>
      <c r="K653" s="258"/>
    </row>
    <row r="654" spans="1:11" ht="19.5" customHeight="1">
      <c r="A654" s="257">
        <v>53</v>
      </c>
      <c r="B654" s="225">
        <v>14</v>
      </c>
      <c r="C654" s="224" t="s">
        <v>190</v>
      </c>
      <c r="D654" s="230" t="s">
        <v>98</v>
      </c>
      <c r="E654" s="225" t="s">
        <v>46</v>
      </c>
      <c r="F654" s="292">
        <v>7.57</v>
      </c>
      <c r="G654" s="225" t="s">
        <v>24</v>
      </c>
      <c r="H654" s="226">
        <f t="shared" si="31"/>
        <v>7.57</v>
      </c>
      <c r="I654" s="227">
        <v>200000</v>
      </c>
      <c r="J654" s="228">
        <f t="shared" si="32"/>
        <v>1000000</v>
      </c>
      <c r="K654" s="259"/>
    </row>
    <row r="655" spans="1:11" ht="19.5" customHeight="1">
      <c r="A655" s="257">
        <v>54</v>
      </c>
      <c r="B655" s="214">
        <v>1</v>
      </c>
      <c r="C655" s="220" t="s">
        <v>133</v>
      </c>
      <c r="D655" s="210" t="s">
        <v>134</v>
      </c>
      <c r="E655" s="214" t="s">
        <v>51</v>
      </c>
      <c r="F655" s="299">
        <v>8.64</v>
      </c>
      <c r="G655" s="214" t="s">
        <v>24</v>
      </c>
      <c r="H655" s="221">
        <f t="shared" si="31"/>
        <v>8.64</v>
      </c>
      <c r="I655" s="222">
        <v>250000</v>
      </c>
      <c r="J655" s="223">
        <f t="shared" si="32"/>
        <v>1250000</v>
      </c>
      <c r="K655" s="258"/>
    </row>
    <row r="656" spans="1:11" ht="19.5" customHeight="1">
      <c r="A656" s="257">
        <v>55</v>
      </c>
      <c r="B656" s="214">
        <v>2</v>
      </c>
      <c r="C656" s="229" t="s">
        <v>191</v>
      </c>
      <c r="D656" s="211" t="s">
        <v>49</v>
      </c>
      <c r="E656" s="206" t="s">
        <v>51</v>
      </c>
      <c r="F656" s="293">
        <v>8.55</v>
      </c>
      <c r="G656" s="206" t="s">
        <v>24</v>
      </c>
      <c r="H656" s="213">
        <f t="shared" si="31"/>
        <v>8.55</v>
      </c>
      <c r="I656" s="222">
        <v>250000</v>
      </c>
      <c r="J656" s="219">
        <f t="shared" si="32"/>
        <v>1250000</v>
      </c>
      <c r="K656" s="258"/>
    </row>
    <row r="657" spans="1:11" ht="19.5" customHeight="1">
      <c r="A657" s="257">
        <v>56</v>
      </c>
      <c r="B657" s="214">
        <v>3</v>
      </c>
      <c r="C657" s="229" t="s">
        <v>73</v>
      </c>
      <c r="D657" s="211" t="s">
        <v>192</v>
      </c>
      <c r="E657" s="206" t="s">
        <v>51</v>
      </c>
      <c r="F657" s="293">
        <v>8.36</v>
      </c>
      <c r="G657" s="206" t="s">
        <v>24</v>
      </c>
      <c r="H657" s="213">
        <f t="shared" si="31"/>
        <v>8.36</v>
      </c>
      <c r="I657" s="222">
        <v>250000</v>
      </c>
      <c r="J657" s="219">
        <f t="shared" si="32"/>
        <v>1250000</v>
      </c>
      <c r="K657" s="258"/>
    </row>
    <row r="658" spans="1:11" ht="19.5" customHeight="1">
      <c r="A658" s="257">
        <v>57</v>
      </c>
      <c r="B658" s="214">
        <v>4</v>
      </c>
      <c r="C658" s="229" t="s">
        <v>193</v>
      </c>
      <c r="D658" s="211" t="s">
        <v>62</v>
      </c>
      <c r="E658" s="206" t="s">
        <v>51</v>
      </c>
      <c r="F658" s="293">
        <v>8.14</v>
      </c>
      <c r="G658" s="206" t="s">
        <v>24</v>
      </c>
      <c r="H658" s="213">
        <f t="shared" si="31"/>
        <v>8.14</v>
      </c>
      <c r="I658" s="222">
        <v>250000</v>
      </c>
      <c r="J658" s="219">
        <f t="shared" si="32"/>
        <v>1250000</v>
      </c>
      <c r="K658" s="258"/>
    </row>
    <row r="659" spans="1:11" ht="19.5" customHeight="1">
      <c r="A659" s="257">
        <v>58</v>
      </c>
      <c r="B659" s="214">
        <v>5</v>
      </c>
      <c r="C659" s="229" t="s">
        <v>108</v>
      </c>
      <c r="D659" s="211" t="s">
        <v>115</v>
      </c>
      <c r="E659" s="206" t="s">
        <v>51</v>
      </c>
      <c r="F659" s="293">
        <v>8.14</v>
      </c>
      <c r="G659" s="206" t="s">
        <v>24</v>
      </c>
      <c r="H659" s="213">
        <f t="shared" si="31"/>
        <v>8.14</v>
      </c>
      <c r="I659" s="222">
        <v>250000</v>
      </c>
      <c r="J659" s="219">
        <f t="shared" si="32"/>
        <v>1250000</v>
      </c>
      <c r="K659" s="258"/>
    </row>
    <row r="660" spans="1:11" ht="19.5" customHeight="1">
      <c r="A660" s="257">
        <v>59</v>
      </c>
      <c r="B660" s="214">
        <v>6</v>
      </c>
      <c r="C660" s="229" t="s">
        <v>194</v>
      </c>
      <c r="D660" s="211" t="s">
        <v>192</v>
      </c>
      <c r="E660" s="206" t="s">
        <v>51</v>
      </c>
      <c r="F660" s="293">
        <v>8.14</v>
      </c>
      <c r="G660" s="206" t="s">
        <v>24</v>
      </c>
      <c r="H660" s="213">
        <f t="shared" si="31"/>
        <v>8.14</v>
      </c>
      <c r="I660" s="222">
        <v>250000</v>
      </c>
      <c r="J660" s="219">
        <f t="shared" si="32"/>
        <v>1250000</v>
      </c>
      <c r="K660" s="258"/>
    </row>
    <row r="661" spans="1:11" ht="19.5" customHeight="1">
      <c r="A661" s="257">
        <v>60</v>
      </c>
      <c r="B661" s="214">
        <v>7</v>
      </c>
      <c r="C661" s="229" t="s">
        <v>195</v>
      </c>
      <c r="D661" s="211" t="s">
        <v>95</v>
      </c>
      <c r="E661" s="206" t="s">
        <v>51</v>
      </c>
      <c r="F661" s="293">
        <v>8.09</v>
      </c>
      <c r="G661" s="206" t="s">
        <v>24</v>
      </c>
      <c r="H661" s="213">
        <f t="shared" si="31"/>
        <v>8.09</v>
      </c>
      <c r="I661" s="222">
        <v>250000</v>
      </c>
      <c r="J661" s="219">
        <f t="shared" si="32"/>
        <v>1250000</v>
      </c>
      <c r="K661" s="258"/>
    </row>
    <row r="662" spans="1:11" ht="19.5" customHeight="1">
      <c r="A662" s="257">
        <v>61</v>
      </c>
      <c r="B662" s="214">
        <v>8</v>
      </c>
      <c r="C662" s="229" t="s">
        <v>189</v>
      </c>
      <c r="D662" s="211" t="s">
        <v>37</v>
      </c>
      <c r="E662" s="206" t="s">
        <v>51</v>
      </c>
      <c r="F662" s="293">
        <v>7.95</v>
      </c>
      <c r="G662" s="206" t="s">
        <v>24</v>
      </c>
      <c r="H662" s="213">
        <f t="shared" si="31"/>
        <v>7.95</v>
      </c>
      <c r="I662" s="222">
        <v>200000</v>
      </c>
      <c r="J662" s="219">
        <f t="shared" si="32"/>
        <v>1000000</v>
      </c>
      <c r="K662" s="258"/>
    </row>
    <row r="663" spans="1:11" ht="19.5" customHeight="1">
      <c r="A663" s="257">
        <v>62</v>
      </c>
      <c r="B663" s="214">
        <v>9</v>
      </c>
      <c r="C663" s="229" t="s">
        <v>78</v>
      </c>
      <c r="D663" s="211" t="s">
        <v>79</v>
      </c>
      <c r="E663" s="206" t="s">
        <v>51</v>
      </c>
      <c r="F663" s="293">
        <v>7.86</v>
      </c>
      <c r="G663" s="206" t="s">
        <v>24</v>
      </c>
      <c r="H663" s="213">
        <f t="shared" si="31"/>
        <v>7.86</v>
      </c>
      <c r="I663" s="222">
        <v>200000</v>
      </c>
      <c r="J663" s="219">
        <f t="shared" si="32"/>
        <v>1000000</v>
      </c>
      <c r="K663" s="258"/>
    </row>
    <row r="664" spans="1:11" ht="19.5" customHeight="1">
      <c r="A664" s="257">
        <v>63</v>
      </c>
      <c r="B664" s="214">
        <v>10</v>
      </c>
      <c r="C664" s="229" t="s">
        <v>71</v>
      </c>
      <c r="D664" s="211" t="s">
        <v>196</v>
      </c>
      <c r="E664" s="206" t="s">
        <v>51</v>
      </c>
      <c r="F664" s="293">
        <v>7.86</v>
      </c>
      <c r="G664" s="206" t="s">
        <v>24</v>
      </c>
      <c r="H664" s="213">
        <f t="shared" si="31"/>
        <v>7.86</v>
      </c>
      <c r="I664" s="222">
        <v>200000</v>
      </c>
      <c r="J664" s="219">
        <f t="shared" si="32"/>
        <v>1000000</v>
      </c>
      <c r="K664" s="258"/>
    </row>
    <row r="665" spans="1:11" ht="19.5" customHeight="1">
      <c r="A665" s="257">
        <v>64</v>
      </c>
      <c r="B665" s="214">
        <v>11</v>
      </c>
      <c r="C665" s="229" t="s">
        <v>189</v>
      </c>
      <c r="D665" s="211" t="s">
        <v>68</v>
      </c>
      <c r="E665" s="206" t="s">
        <v>51</v>
      </c>
      <c r="F665" s="293">
        <v>7.82</v>
      </c>
      <c r="G665" s="206" t="s">
        <v>24</v>
      </c>
      <c r="H665" s="213">
        <f t="shared" si="31"/>
        <v>7.82</v>
      </c>
      <c r="I665" s="222">
        <v>200000</v>
      </c>
      <c r="J665" s="219">
        <f t="shared" si="32"/>
        <v>1000000</v>
      </c>
      <c r="K665" s="258"/>
    </row>
    <row r="666" spans="1:11" ht="19.5" customHeight="1">
      <c r="A666" s="257">
        <v>65</v>
      </c>
      <c r="B666" s="214">
        <v>12</v>
      </c>
      <c r="C666" s="229" t="s">
        <v>197</v>
      </c>
      <c r="D666" s="211" t="s">
        <v>198</v>
      </c>
      <c r="E666" s="206" t="s">
        <v>51</v>
      </c>
      <c r="F666" s="293">
        <v>7.73</v>
      </c>
      <c r="G666" s="206" t="s">
        <v>24</v>
      </c>
      <c r="H666" s="213">
        <f aca="true" t="shared" si="33" ref="H666:H694">F666</f>
        <v>7.73</v>
      </c>
      <c r="I666" s="222">
        <v>200000</v>
      </c>
      <c r="J666" s="219">
        <f aca="true" t="shared" si="34" ref="J666:J694">I666*5</f>
        <v>1000000</v>
      </c>
      <c r="K666" s="258"/>
    </row>
    <row r="667" spans="1:11" ht="19.5" customHeight="1">
      <c r="A667" s="257">
        <v>66</v>
      </c>
      <c r="B667" s="214">
        <v>13</v>
      </c>
      <c r="C667" s="229" t="s">
        <v>123</v>
      </c>
      <c r="D667" s="211" t="s">
        <v>199</v>
      </c>
      <c r="E667" s="206" t="s">
        <v>51</v>
      </c>
      <c r="F667" s="293">
        <v>7.73</v>
      </c>
      <c r="G667" s="206" t="s">
        <v>24</v>
      </c>
      <c r="H667" s="213">
        <f t="shared" si="33"/>
        <v>7.73</v>
      </c>
      <c r="I667" s="222">
        <v>200000</v>
      </c>
      <c r="J667" s="219">
        <f t="shared" si="34"/>
        <v>1000000</v>
      </c>
      <c r="K667" s="258"/>
    </row>
    <row r="668" spans="1:11" ht="19.5" customHeight="1">
      <c r="A668" s="257">
        <v>67</v>
      </c>
      <c r="B668" s="214">
        <v>14</v>
      </c>
      <c r="C668" s="229" t="s">
        <v>200</v>
      </c>
      <c r="D668" s="211" t="s">
        <v>201</v>
      </c>
      <c r="E668" s="206" t="s">
        <v>51</v>
      </c>
      <c r="F668" s="293">
        <v>7.64</v>
      </c>
      <c r="G668" s="206" t="s">
        <v>24</v>
      </c>
      <c r="H668" s="213">
        <f t="shared" si="33"/>
        <v>7.64</v>
      </c>
      <c r="I668" s="222">
        <v>200000</v>
      </c>
      <c r="J668" s="219">
        <f t="shared" si="34"/>
        <v>1000000</v>
      </c>
      <c r="K668" s="258"/>
    </row>
    <row r="669" spans="1:11" ht="19.5" customHeight="1">
      <c r="A669" s="257">
        <v>68</v>
      </c>
      <c r="B669" s="225">
        <v>15</v>
      </c>
      <c r="C669" s="224" t="s">
        <v>50</v>
      </c>
      <c r="D669" s="230" t="s">
        <v>84</v>
      </c>
      <c r="E669" s="225" t="s">
        <v>51</v>
      </c>
      <c r="F669" s="294">
        <v>7.64</v>
      </c>
      <c r="G669" s="225" t="s">
        <v>24</v>
      </c>
      <c r="H669" s="226">
        <f t="shared" si="33"/>
        <v>7.64</v>
      </c>
      <c r="I669" s="227">
        <v>200000</v>
      </c>
      <c r="J669" s="228">
        <f t="shared" si="34"/>
        <v>1000000</v>
      </c>
      <c r="K669" s="259"/>
    </row>
    <row r="670" spans="1:11" ht="19.5" customHeight="1">
      <c r="A670" s="257">
        <v>69</v>
      </c>
      <c r="B670" s="214">
        <v>1</v>
      </c>
      <c r="C670" s="220" t="s">
        <v>21</v>
      </c>
      <c r="D670" s="210" t="s">
        <v>41</v>
      </c>
      <c r="E670" s="214" t="s">
        <v>154</v>
      </c>
      <c r="F670" s="273">
        <v>7.8</v>
      </c>
      <c r="G670" s="214" t="s">
        <v>24</v>
      </c>
      <c r="H670" s="221">
        <f t="shared" si="33"/>
        <v>7.8</v>
      </c>
      <c r="I670" s="222">
        <v>200000</v>
      </c>
      <c r="J670" s="298">
        <f t="shared" si="34"/>
        <v>1000000</v>
      </c>
      <c r="K670" s="258"/>
    </row>
    <row r="671" spans="1:11" ht="19.5" customHeight="1">
      <c r="A671" s="257">
        <v>70</v>
      </c>
      <c r="B671" s="214">
        <v>1</v>
      </c>
      <c r="C671" s="220" t="s">
        <v>202</v>
      </c>
      <c r="D671" s="210" t="s">
        <v>82</v>
      </c>
      <c r="E671" s="214" t="s">
        <v>155</v>
      </c>
      <c r="F671" s="273">
        <v>7.89</v>
      </c>
      <c r="G671" s="214" t="s">
        <v>24</v>
      </c>
      <c r="H671" s="221">
        <f t="shared" si="33"/>
        <v>7.89</v>
      </c>
      <c r="I671" s="222">
        <v>200000</v>
      </c>
      <c r="J671" s="223">
        <f t="shared" si="34"/>
        <v>1000000</v>
      </c>
      <c r="K671" s="258"/>
    </row>
    <row r="672" spans="1:11" ht="19.5" customHeight="1">
      <c r="A672" s="257">
        <v>71</v>
      </c>
      <c r="B672" s="225">
        <v>2</v>
      </c>
      <c r="C672" s="224" t="s">
        <v>203</v>
      </c>
      <c r="D672" s="230" t="s">
        <v>26</v>
      </c>
      <c r="E672" s="225" t="s">
        <v>155</v>
      </c>
      <c r="F672" s="281">
        <v>7.83</v>
      </c>
      <c r="G672" s="225" t="s">
        <v>24</v>
      </c>
      <c r="H672" s="226">
        <f t="shared" si="33"/>
        <v>7.83</v>
      </c>
      <c r="I672" s="227">
        <v>200000</v>
      </c>
      <c r="J672" s="228">
        <f t="shared" si="34"/>
        <v>1000000</v>
      </c>
      <c r="K672" s="259"/>
    </row>
    <row r="673" spans="1:11" ht="19.5" customHeight="1">
      <c r="A673" s="257">
        <v>72</v>
      </c>
      <c r="B673" s="214">
        <v>1</v>
      </c>
      <c r="C673" s="220" t="s">
        <v>205</v>
      </c>
      <c r="D673" s="210" t="s">
        <v>144</v>
      </c>
      <c r="E673" s="214" t="s">
        <v>87</v>
      </c>
      <c r="F673" s="273">
        <v>7.83</v>
      </c>
      <c r="G673" s="214" t="s">
        <v>24</v>
      </c>
      <c r="H673" s="221">
        <f t="shared" si="33"/>
        <v>7.83</v>
      </c>
      <c r="I673" s="222">
        <v>200000</v>
      </c>
      <c r="J673" s="223">
        <f t="shared" si="34"/>
        <v>1000000</v>
      </c>
      <c r="K673" s="258"/>
    </row>
    <row r="674" spans="1:11" ht="19.5" customHeight="1">
      <c r="A674" s="257">
        <v>73</v>
      </c>
      <c r="B674" s="206">
        <v>2</v>
      </c>
      <c r="C674" s="229" t="s">
        <v>50</v>
      </c>
      <c r="D674" s="211" t="s">
        <v>84</v>
      </c>
      <c r="E674" s="206" t="s">
        <v>87</v>
      </c>
      <c r="F674" s="274">
        <v>7.69</v>
      </c>
      <c r="G674" s="206" t="s">
        <v>24</v>
      </c>
      <c r="H674" s="213">
        <f t="shared" si="33"/>
        <v>7.69</v>
      </c>
      <c r="I674" s="222">
        <v>200000</v>
      </c>
      <c r="J674" s="219">
        <f t="shared" si="34"/>
        <v>1000000</v>
      </c>
      <c r="K674" s="207"/>
    </row>
    <row r="675" spans="1:11" ht="19.5" customHeight="1">
      <c r="A675" s="257">
        <v>74</v>
      </c>
      <c r="B675" s="206">
        <v>3</v>
      </c>
      <c r="C675" s="229" t="s">
        <v>142</v>
      </c>
      <c r="D675" s="211" t="s">
        <v>204</v>
      </c>
      <c r="E675" s="206" t="s">
        <v>87</v>
      </c>
      <c r="F675" s="274">
        <v>7.69</v>
      </c>
      <c r="G675" s="206" t="s">
        <v>24</v>
      </c>
      <c r="H675" s="213">
        <f t="shared" si="33"/>
        <v>7.69</v>
      </c>
      <c r="I675" s="222">
        <v>200000</v>
      </c>
      <c r="J675" s="219">
        <f t="shared" si="34"/>
        <v>1000000</v>
      </c>
      <c r="K675" s="207"/>
    </row>
    <row r="676" spans="1:11" ht="19.5" customHeight="1">
      <c r="A676" s="257">
        <v>75</v>
      </c>
      <c r="B676" s="225">
        <v>4</v>
      </c>
      <c r="C676" s="224" t="s">
        <v>50</v>
      </c>
      <c r="D676" s="230" t="s">
        <v>79</v>
      </c>
      <c r="E676" s="225" t="s">
        <v>87</v>
      </c>
      <c r="F676" s="281">
        <v>7.66</v>
      </c>
      <c r="G676" s="225" t="s">
        <v>24</v>
      </c>
      <c r="H676" s="226">
        <f t="shared" si="33"/>
        <v>7.66</v>
      </c>
      <c r="I676" s="227">
        <v>200000</v>
      </c>
      <c r="J676" s="228">
        <f t="shared" si="34"/>
        <v>1000000</v>
      </c>
      <c r="K676" s="259"/>
    </row>
    <row r="677" spans="1:11" ht="19.5" customHeight="1">
      <c r="A677" s="257">
        <v>76</v>
      </c>
      <c r="B677" s="214">
        <v>1</v>
      </c>
      <c r="C677" s="220" t="s">
        <v>165</v>
      </c>
      <c r="D677" s="210" t="s">
        <v>206</v>
      </c>
      <c r="E677" s="214" t="s">
        <v>148</v>
      </c>
      <c r="F677" s="273">
        <v>8</v>
      </c>
      <c r="G677" s="214" t="s">
        <v>24</v>
      </c>
      <c r="H677" s="221">
        <f t="shared" si="33"/>
        <v>8</v>
      </c>
      <c r="I677" s="222">
        <v>250000</v>
      </c>
      <c r="J677" s="223">
        <f t="shared" si="34"/>
        <v>1250000</v>
      </c>
      <c r="K677" s="258"/>
    </row>
    <row r="678" spans="1:11" ht="19.5" customHeight="1">
      <c r="A678" s="257">
        <v>77</v>
      </c>
      <c r="B678" s="206">
        <v>2</v>
      </c>
      <c r="C678" s="229" t="s">
        <v>207</v>
      </c>
      <c r="D678" s="211" t="s">
        <v>161</v>
      </c>
      <c r="E678" s="206" t="s">
        <v>148</v>
      </c>
      <c r="F678" s="274">
        <v>7.77</v>
      </c>
      <c r="G678" s="206" t="s">
        <v>24</v>
      </c>
      <c r="H678" s="213">
        <f t="shared" si="33"/>
        <v>7.77</v>
      </c>
      <c r="I678" s="222">
        <v>200000</v>
      </c>
      <c r="J678" s="219">
        <f t="shared" si="34"/>
        <v>1000000</v>
      </c>
      <c r="K678" s="207"/>
    </row>
    <row r="679" spans="1:11" ht="19.5" customHeight="1">
      <c r="A679" s="257">
        <v>78</v>
      </c>
      <c r="B679" s="206">
        <v>3</v>
      </c>
      <c r="C679" s="229" t="s">
        <v>73</v>
      </c>
      <c r="D679" s="211" t="s">
        <v>115</v>
      </c>
      <c r="E679" s="206" t="s">
        <v>148</v>
      </c>
      <c r="F679" s="274">
        <v>7.66</v>
      </c>
      <c r="G679" s="206" t="s">
        <v>24</v>
      </c>
      <c r="H679" s="213">
        <f t="shared" si="33"/>
        <v>7.66</v>
      </c>
      <c r="I679" s="222">
        <v>200000</v>
      </c>
      <c r="J679" s="219">
        <f t="shared" si="34"/>
        <v>1000000</v>
      </c>
      <c r="K679" s="207"/>
    </row>
    <row r="680" spans="1:11" ht="19.5" customHeight="1">
      <c r="A680" s="257">
        <v>79</v>
      </c>
      <c r="B680" s="206">
        <v>4</v>
      </c>
      <c r="C680" s="229" t="s">
        <v>123</v>
      </c>
      <c r="D680" s="211" t="s">
        <v>192</v>
      </c>
      <c r="E680" s="206" t="s">
        <v>148</v>
      </c>
      <c r="F680" s="274">
        <v>7.63</v>
      </c>
      <c r="G680" s="206" t="s">
        <v>24</v>
      </c>
      <c r="H680" s="213">
        <f t="shared" si="33"/>
        <v>7.63</v>
      </c>
      <c r="I680" s="222">
        <v>200000</v>
      </c>
      <c r="J680" s="219">
        <f t="shared" si="34"/>
        <v>1000000</v>
      </c>
      <c r="K680" s="207"/>
    </row>
    <row r="681" spans="1:11" ht="19.5" customHeight="1">
      <c r="A681" s="257">
        <v>80</v>
      </c>
      <c r="B681" s="225">
        <v>5</v>
      </c>
      <c r="C681" s="224" t="s">
        <v>108</v>
      </c>
      <c r="D681" s="230" t="s">
        <v>45</v>
      </c>
      <c r="E681" s="225" t="s">
        <v>148</v>
      </c>
      <c r="F681" s="281">
        <v>7.6</v>
      </c>
      <c r="G681" s="225" t="s">
        <v>24</v>
      </c>
      <c r="H681" s="226">
        <f t="shared" si="33"/>
        <v>7.6</v>
      </c>
      <c r="I681" s="222">
        <v>200000</v>
      </c>
      <c r="J681" s="228">
        <f t="shared" si="34"/>
        <v>1000000</v>
      </c>
      <c r="K681" s="259"/>
    </row>
    <row r="682" spans="1:11" ht="19.5" customHeight="1">
      <c r="A682" s="257">
        <v>81</v>
      </c>
      <c r="B682" s="214">
        <v>1</v>
      </c>
      <c r="C682" s="220" t="s">
        <v>208</v>
      </c>
      <c r="D682" s="210" t="s">
        <v>43</v>
      </c>
      <c r="E682" s="214" t="s">
        <v>90</v>
      </c>
      <c r="F682" s="273">
        <v>8.67</v>
      </c>
      <c r="G682" s="214" t="s">
        <v>24</v>
      </c>
      <c r="H682" s="221">
        <f t="shared" si="33"/>
        <v>8.67</v>
      </c>
      <c r="I682" s="222">
        <v>250000</v>
      </c>
      <c r="J682" s="223">
        <f t="shared" si="34"/>
        <v>1250000</v>
      </c>
      <c r="K682" s="258"/>
    </row>
    <row r="683" spans="1:11" ht="19.5" customHeight="1">
      <c r="A683" s="257">
        <v>82</v>
      </c>
      <c r="B683" s="225">
        <v>2</v>
      </c>
      <c r="C683" s="224" t="s">
        <v>209</v>
      </c>
      <c r="D683" s="230" t="s">
        <v>43</v>
      </c>
      <c r="E683" s="225" t="s">
        <v>90</v>
      </c>
      <c r="F683" s="281">
        <v>7.85</v>
      </c>
      <c r="G683" s="225" t="s">
        <v>24</v>
      </c>
      <c r="H683" s="226">
        <f t="shared" si="33"/>
        <v>7.85</v>
      </c>
      <c r="I683" s="222">
        <v>200000</v>
      </c>
      <c r="J683" s="228">
        <f t="shared" si="34"/>
        <v>1000000</v>
      </c>
      <c r="K683" s="259"/>
    </row>
    <row r="684" spans="1:11" ht="19.5" customHeight="1">
      <c r="A684" s="257">
        <v>83</v>
      </c>
      <c r="B684" s="214">
        <v>1</v>
      </c>
      <c r="C684" s="277" t="s">
        <v>210</v>
      </c>
      <c r="D684" s="278" t="s">
        <v>211</v>
      </c>
      <c r="E684" s="214" t="s">
        <v>156</v>
      </c>
      <c r="F684" s="297">
        <v>7.83</v>
      </c>
      <c r="G684" s="214" t="s">
        <v>24</v>
      </c>
      <c r="H684" s="221">
        <f t="shared" si="33"/>
        <v>7.83</v>
      </c>
      <c r="I684" s="222">
        <v>200000</v>
      </c>
      <c r="J684" s="223">
        <f t="shared" si="34"/>
        <v>1000000</v>
      </c>
      <c r="K684" s="258"/>
    </row>
    <row r="685" spans="1:11" ht="19.5" customHeight="1">
      <c r="A685" s="257">
        <v>84</v>
      </c>
      <c r="B685" s="225">
        <v>2</v>
      </c>
      <c r="C685" s="279" t="s">
        <v>212</v>
      </c>
      <c r="D685" s="280" t="s">
        <v>213</v>
      </c>
      <c r="E685" s="225" t="s">
        <v>156</v>
      </c>
      <c r="F685" s="302">
        <v>7.76</v>
      </c>
      <c r="G685" s="225" t="s">
        <v>24</v>
      </c>
      <c r="H685" s="226">
        <f t="shared" si="33"/>
        <v>7.76</v>
      </c>
      <c r="I685" s="227">
        <v>200000</v>
      </c>
      <c r="J685" s="228">
        <f t="shared" si="34"/>
        <v>1000000</v>
      </c>
      <c r="K685" s="259"/>
    </row>
    <row r="686" spans="1:11" ht="19.5" customHeight="1">
      <c r="A686" s="257">
        <v>85</v>
      </c>
      <c r="B686" s="214">
        <v>1</v>
      </c>
      <c r="C686" s="277" t="s">
        <v>214</v>
      </c>
      <c r="D686" s="278" t="s">
        <v>215</v>
      </c>
      <c r="E686" s="214" t="s">
        <v>157</v>
      </c>
      <c r="F686" s="273">
        <v>7.66</v>
      </c>
      <c r="G686" s="214" t="s">
        <v>24</v>
      </c>
      <c r="H686" s="221">
        <f t="shared" si="33"/>
        <v>7.66</v>
      </c>
      <c r="I686" s="222">
        <v>200000</v>
      </c>
      <c r="J686" s="223">
        <f t="shared" si="34"/>
        <v>1000000</v>
      </c>
      <c r="K686" s="258"/>
    </row>
    <row r="687" spans="1:11" ht="19.5" customHeight="1">
      <c r="A687" s="257">
        <v>86</v>
      </c>
      <c r="B687" s="225">
        <v>2</v>
      </c>
      <c r="C687" s="279" t="s">
        <v>216</v>
      </c>
      <c r="D687" s="280" t="s">
        <v>217</v>
      </c>
      <c r="E687" s="225" t="s">
        <v>157</v>
      </c>
      <c r="F687" s="281">
        <v>7.55</v>
      </c>
      <c r="G687" s="225" t="s">
        <v>24</v>
      </c>
      <c r="H687" s="226">
        <f t="shared" si="33"/>
        <v>7.55</v>
      </c>
      <c r="I687" s="227">
        <v>200000</v>
      </c>
      <c r="J687" s="228">
        <f t="shared" si="34"/>
        <v>1000000</v>
      </c>
      <c r="K687" s="259"/>
    </row>
    <row r="688" spans="1:11" ht="19.5" customHeight="1">
      <c r="A688" s="257">
        <v>87</v>
      </c>
      <c r="B688" s="282">
        <v>1</v>
      </c>
      <c r="C688" s="283" t="s">
        <v>214</v>
      </c>
      <c r="D688" s="284" t="s">
        <v>218</v>
      </c>
      <c r="E688" s="282" t="s">
        <v>158</v>
      </c>
      <c r="F688" s="285">
        <v>8.05</v>
      </c>
      <c r="G688" s="300" t="s">
        <v>24</v>
      </c>
      <c r="H688" s="286">
        <f t="shared" si="33"/>
        <v>8.05</v>
      </c>
      <c r="I688" s="287">
        <v>250000</v>
      </c>
      <c r="J688" s="301">
        <f t="shared" si="34"/>
        <v>1250000</v>
      </c>
      <c r="K688" s="267"/>
    </row>
    <row r="689" spans="1:11" ht="19.5" customHeight="1">
      <c r="A689" s="257">
        <v>88</v>
      </c>
      <c r="B689" s="214">
        <v>1</v>
      </c>
      <c r="C689" s="277" t="s">
        <v>219</v>
      </c>
      <c r="D689" s="278" t="s">
        <v>62</v>
      </c>
      <c r="E689" s="214" t="s">
        <v>159</v>
      </c>
      <c r="F689" s="273">
        <v>8.09</v>
      </c>
      <c r="G689" s="214" t="s">
        <v>24</v>
      </c>
      <c r="H689" s="221">
        <f t="shared" si="33"/>
        <v>8.09</v>
      </c>
      <c r="I689" s="216">
        <v>250000</v>
      </c>
      <c r="J689" s="223">
        <f t="shared" si="34"/>
        <v>1250000</v>
      </c>
      <c r="K689" s="258"/>
    </row>
    <row r="690" spans="1:11" ht="19.5" customHeight="1">
      <c r="A690" s="257">
        <v>89</v>
      </c>
      <c r="B690" s="225">
        <v>2</v>
      </c>
      <c r="C690" s="279" t="s">
        <v>212</v>
      </c>
      <c r="D690" s="280" t="s">
        <v>41</v>
      </c>
      <c r="E690" s="225" t="s">
        <v>159</v>
      </c>
      <c r="F690" s="281">
        <v>7.77</v>
      </c>
      <c r="G690" s="225" t="s">
        <v>24</v>
      </c>
      <c r="H690" s="226">
        <f t="shared" si="33"/>
        <v>7.77</v>
      </c>
      <c r="I690" s="222">
        <v>200000</v>
      </c>
      <c r="J690" s="228">
        <f t="shared" si="34"/>
        <v>1000000</v>
      </c>
      <c r="K690" s="259"/>
    </row>
    <row r="691" spans="1:11" ht="19.5" customHeight="1">
      <c r="A691" s="257">
        <v>90</v>
      </c>
      <c r="B691" s="214">
        <v>1</v>
      </c>
      <c r="C691" s="277" t="s">
        <v>220</v>
      </c>
      <c r="D691" s="278" t="s">
        <v>221</v>
      </c>
      <c r="E691" s="214" t="s">
        <v>160</v>
      </c>
      <c r="F691" s="295">
        <v>8.25</v>
      </c>
      <c r="G691" s="214" t="s">
        <v>24</v>
      </c>
      <c r="H691" s="221">
        <f t="shared" si="33"/>
        <v>8.25</v>
      </c>
      <c r="I691" s="222">
        <v>250000</v>
      </c>
      <c r="J691" s="223">
        <f t="shared" si="34"/>
        <v>1250000</v>
      </c>
      <c r="K691" s="258"/>
    </row>
    <row r="692" spans="1:11" ht="19.5" customHeight="1">
      <c r="A692" s="257">
        <v>91</v>
      </c>
      <c r="B692" s="206">
        <v>2</v>
      </c>
      <c r="C692" s="275" t="s">
        <v>212</v>
      </c>
      <c r="D692" s="276" t="s">
        <v>41</v>
      </c>
      <c r="E692" s="206" t="s">
        <v>160</v>
      </c>
      <c r="F692" s="296">
        <v>8</v>
      </c>
      <c r="G692" s="206" t="s">
        <v>24</v>
      </c>
      <c r="H692" s="213">
        <f t="shared" si="33"/>
        <v>8</v>
      </c>
      <c r="I692" s="222">
        <v>250000</v>
      </c>
      <c r="J692" s="219">
        <f t="shared" si="34"/>
        <v>1250000</v>
      </c>
      <c r="K692" s="207"/>
    </row>
    <row r="693" spans="1:11" ht="19.5" customHeight="1">
      <c r="A693" s="257">
        <v>92</v>
      </c>
      <c r="B693" s="206">
        <v>3</v>
      </c>
      <c r="C693" s="275" t="s">
        <v>216</v>
      </c>
      <c r="D693" s="276" t="s">
        <v>222</v>
      </c>
      <c r="E693" s="206" t="s">
        <v>160</v>
      </c>
      <c r="F693" s="296">
        <v>7.82</v>
      </c>
      <c r="G693" s="206" t="s">
        <v>24</v>
      </c>
      <c r="H693" s="213">
        <f t="shared" si="33"/>
        <v>7.82</v>
      </c>
      <c r="I693" s="222">
        <v>200000</v>
      </c>
      <c r="J693" s="219">
        <f t="shared" si="34"/>
        <v>1000000</v>
      </c>
      <c r="K693" s="207"/>
    </row>
    <row r="694" spans="1:11" ht="19.5" customHeight="1">
      <c r="A694" s="257">
        <v>93</v>
      </c>
      <c r="B694" s="206">
        <v>4</v>
      </c>
      <c r="C694" s="275" t="s">
        <v>223</v>
      </c>
      <c r="D694" s="276" t="s">
        <v>224</v>
      </c>
      <c r="E694" s="206" t="s">
        <v>160</v>
      </c>
      <c r="F694" s="296">
        <v>7.71</v>
      </c>
      <c r="G694" s="206" t="s">
        <v>24</v>
      </c>
      <c r="H694" s="213">
        <f t="shared" si="33"/>
        <v>7.71</v>
      </c>
      <c r="I694" s="222">
        <v>200000</v>
      </c>
      <c r="J694" s="219">
        <f t="shared" si="34"/>
        <v>1000000</v>
      </c>
      <c r="K694" s="207"/>
    </row>
    <row r="695" spans="1:11" ht="18.75">
      <c r="A695" s="266"/>
      <c r="B695" s="262"/>
      <c r="C695" s="260" t="s">
        <v>125</v>
      </c>
      <c r="D695" s="261"/>
      <c r="E695" s="237"/>
      <c r="F695" s="237"/>
      <c r="G695" s="262"/>
      <c r="H695" s="262"/>
      <c r="I695" s="263"/>
      <c r="J695" s="268">
        <f>SUM(J602:J694)</f>
        <v>101500000</v>
      </c>
      <c r="K695" s="264"/>
    </row>
    <row r="696" spans="1:11" ht="15">
      <c r="A696" s="75"/>
      <c r="B696" s="75"/>
      <c r="C696" s="75"/>
      <c r="D696" s="75"/>
      <c r="E696" s="75"/>
      <c r="F696" s="75"/>
      <c r="G696" s="75"/>
      <c r="H696" s="75"/>
      <c r="I696" s="75"/>
      <c r="J696" s="76"/>
      <c r="K696" s="75"/>
    </row>
    <row r="697" spans="3:11" ht="17.25">
      <c r="C697" s="78" t="s">
        <v>52</v>
      </c>
      <c r="D697" s="78"/>
      <c r="E697" s="78"/>
      <c r="F697" s="78"/>
      <c r="G697" s="78" t="s">
        <v>227</v>
      </c>
      <c r="H697" s="79"/>
      <c r="I697" s="78"/>
      <c r="J697" s="80" t="s">
        <v>150</v>
      </c>
      <c r="K697" s="77"/>
    </row>
    <row r="698" spans="3:11" ht="15.75">
      <c r="C698" s="81"/>
      <c r="D698" s="81"/>
      <c r="E698" s="81"/>
      <c r="F698" s="81"/>
      <c r="G698" s="81"/>
      <c r="H698" s="82"/>
      <c r="I698" s="83"/>
      <c r="J698" s="83"/>
      <c r="K698" s="77"/>
    </row>
    <row r="699" spans="3:11" ht="15.75">
      <c r="C699" s="81"/>
      <c r="D699" s="81"/>
      <c r="E699" s="81"/>
      <c r="F699" s="81"/>
      <c r="G699" s="81"/>
      <c r="H699" s="82"/>
      <c r="I699" s="83"/>
      <c r="J699" s="83"/>
      <c r="K699" s="77"/>
    </row>
    <row r="700" spans="3:11" ht="15.75">
      <c r="C700" s="81"/>
      <c r="D700" s="81"/>
      <c r="E700" s="81"/>
      <c r="F700" s="81"/>
      <c r="G700" s="81"/>
      <c r="H700" s="82"/>
      <c r="I700" s="83"/>
      <c r="J700" s="83"/>
      <c r="K700" s="77"/>
    </row>
    <row r="701" spans="3:10" ht="18">
      <c r="C701" s="84"/>
      <c r="D701" s="84"/>
      <c r="E701" s="81"/>
      <c r="F701" s="84"/>
      <c r="G701" s="85" t="s">
        <v>402</v>
      </c>
      <c r="H701" s="86"/>
      <c r="I701" s="85"/>
      <c r="J701" s="87" t="s">
        <v>149</v>
      </c>
    </row>
    <row r="721" spans="1:11" ht="17.25">
      <c r="A721" s="431" t="s">
        <v>0</v>
      </c>
      <c r="B721" s="431"/>
      <c r="C721" s="431"/>
      <c r="D721" s="431"/>
      <c r="E721" s="433" t="s">
        <v>58</v>
      </c>
      <c r="F721" s="433"/>
      <c r="G721" s="433"/>
      <c r="H721" s="433"/>
      <c r="I721" s="433"/>
      <c r="J721" s="433"/>
      <c r="K721" s="433"/>
    </row>
    <row r="722" spans="1:11" ht="17.25">
      <c r="A722" s="434" t="s">
        <v>1</v>
      </c>
      <c r="B722" s="434"/>
      <c r="C722" s="434"/>
      <c r="D722" s="99"/>
      <c r="E722" s="413" t="s">
        <v>59</v>
      </c>
      <c r="F722" s="413"/>
      <c r="G722" s="413"/>
      <c r="H722" s="413"/>
      <c r="I722" s="413"/>
      <c r="J722" s="413"/>
      <c r="K722" s="413"/>
    </row>
    <row r="723" spans="1:11" ht="15.75">
      <c r="A723" s="1"/>
      <c r="B723" s="265"/>
      <c r="C723" s="3"/>
      <c r="D723" s="3"/>
      <c r="E723" s="4"/>
      <c r="F723" s="3"/>
      <c r="G723" s="5"/>
      <c r="H723" s="5"/>
      <c r="I723" s="6"/>
      <c r="J723" s="7"/>
      <c r="K723" s="3"/>
    </row>
    <row r="724" spans="1:11" ht="21.75" customHeight="1">
      <c r="A724" s="8" t="s">
        <v>3</v>
      </c>
      <c r="B724" s="9" t="s">
        <v>4</v>
      </c>
      <c r="C724" s="10"/>
      <c r="D724" s="11"/>
      <c r="E724" s="12"/>
      <c r="F724" s="13" t="s">
        <v>5</v>
      </c>
      <c r="G724" s="14"/>
      <c r="H724" s="14"/>
      <c r="I724" s="15" t="s">
        <v>6</v>
      </c>
      <c r="J724" s="16" t="s">
        <v>7</v>
      </c>
      <c r="K724" s="17" t="s">
        <v>8</v>
      </c>
    </row>
    <row r="725" spans="1:11" ht="21.75" customHeight="1">
      <c r="A725" s="18" t="s">
        <v>9</v>
      </c>
      <c r="B725" s="19" t="s">
        <v>9</v>
      </c>
      <c r="C725" s="100" t="s">
        <v>10</v>
      </c>
      <c r="D725" s="19"/>
      <c r="E725" s="20" t="s">
        <v>11</v>
      </c>
      <c r="F725" s="20" t="s">
        <v>12</v>
      </c>
      <c r="G725" s="21" t="s">
        <v>13</v>
      </c>
      <c r="H725" s="21" t="s">
        <v>7</v>
      </c>
      <c r="I725" s="22" t="s">
        <v>14</v>
      </c>
      <c r="J725" s="23" t="s">
        <v>15</v>
      </c>
      <c r="K725" s="21" t="s">
        <v>16</v>
      </c>
    </row>
    <row r="726" spans="1:11" ht="21.75" customHeight="1">
      <c r="A726" s="24"/>
      <c r="B726" s="25" t="s">
        <v>17</v>
      </c>
      <c r="C726" s="26"/>
      <c r="D726" s="27"/>
      <c r="E726" s="28"/>
      <c r="F726" s="28" t="s">
        <v>18</v>
      </c>
      <c r="G726" s="29" t="s">
        <v>19</v>
      </c>
      <c r="H726" s="29"/>
      <c r="I726" s="30"/>
      <c r="J726" s="30" t="s">
        <v>20</v>
      </c>
      <c r="K726" s="31"/>
    </row>
    <row r="727" spans="1:11" ht="21.75" customHeight="1">
      <c r="A727" s="32">
        <v>1</v>
      </c>
      <c r="B727" s="34">
        <v>1</v>
      </c>
      <c r="C727" s="103" t="s">
        <v>27</v>
      </c>
      <c r="D727" s="123" t="s">
        <v>28</v>
      </c>
      <c r="E727" s="34" t="s">
        <v>23</v>
      </c>
      <c r="F727" s="117">
        <v>8.333333333333334</v>
      </c>
      <c r="G727" s="35" t="s">
        <v>24</v>
      </c>
      <c r="H727" s="117">
        <v>8.333333333333334</v>
      </c>
      <c r="I727" s="37">
        <v>200000</v>
      </c>
      <c r="J727" s="38">
        <f aca="true" t="shared" si="35" ref="J727:J752">I727*5</f>
        <v>1000000</v>
      </c>
      <c r="K727" s="39"/>
    </row>
    <row r="728" spans="1:11" ht="21.75" customHeight="1">
      <c r="A728" s="118">
        <v>2</v>
      </c>
      <c r="B728" s="62">
        <v>2</v>
      </c>
      <c r="C728" s="107" t="s">
        <v>25</v>
      </c>
      <c r="D728" s="105" t="s">
        <v>26</v>
      </c>
      <c r="E728" s="62" t="s">
        <v>23</v>
      </c>
      <c r="F728" s="119">
        <v>8.19047619047619</v>
      </c>
      <c r="G728" s="120" t="s">
        <v>24</v>
      </c>
      <c r="H728" s="119">
        <v>8.19047619047619</v>
      </c>
      <c r="I728" s="64">
        <v>200000</v>
      </c>
      <c r="J728" s="65">
        <f t="shared" si="35"/>
        <v>1000000</v>
      </c>
      <c r="K728" s="66"/>
    </row>
    <row r="729" spans="1:11" ht="21.75" customHeight="1">
      <c r="A729" s="118">
        <v>3</v>
      </c>
      <c r="B729" s="62">
        <v>3</v>
      </c>
      <c r="C729" s="107" t="s">
        <v>60</v>
      </c>
      <c r="D729" s="105" t="s">
        <v>41</v>
      </c>
      <c r="E729" s="62" t="s">
        <v>23</v>
      </c>
      <c r="F729" s="119">
        <v>8.19047619047619</v>
      </c>
      <c r="G729" s="120" t="s">
        <v>24</v>
      </c>
      <c r="H729" s="119">
        <v>8.19047619047619</v>
      </c>
      <c r="I729" s="64">
        <v>200000</v>
      </c>
      <c r="J729" s="65">
        <f t="shared" si="35"/>
        <v>1000000</v>
      </c>
      <c r="K729" s="66"/>
    </row>
    <row r="730" spans="1:11" ht="21.75" customHeight="1">
      <c r="A730" s="118">
        <v>4</v>
      </c>
      <c r="B730" s="62">
        <v>4</v>
      </c>
      <c r="C730" s="107" t="s">
        <v>61</v>
      </c>
      <c r="D730" s="105" t="s">
        <v>62</v>
      </c>
      <c r="E730" s="62" t="s">
        <v>23</v>
      </c>
      <c r="F730" s="119">
        <v>8.142857142857142</v>
      </c>
      <c r="G730" s="116" t="s">
        <v>32</v>
      </c>
      <c r="H730" s="119">
        <v>8.142857142857142</v>
      </c>
      <c r="I730" s="64">
        <v>200000</v>
      </c>
      <c r="J730" s="65">
        <f t="shared" si="35"/>
        <v>1000000</v>
      </c>
      <c r="K730" s="66"/>
    </row>
    <row r="731" spans="1:11" ht="21.75" customHeight="1">
      <c r="A731" s="118">
        <v>5</v>
      </c>
      <c r="B731" s="62">
        <v>5</v>
      </c>
      <c r="C731" s="107" t="s">
        <v>63</v>
      </c>
      <c r="D731" s="105" t="s">
        <v>35</v>
      </c>
      <c r="E731" s="62" t="s">
        <v>23</v>
      </c>
      <c r="F731" s="119">
        <v>8</v>
      </c>
      <c r="G731" s="120" t="s">
        <v>24</v>
      </c>
      <c r="H731" s="119">
        <v>8</v>
      </c>
      <c r="I731" s="64">
        <v>200000</v>
      </c>
      <c r="J731" s="65">
        <f t="shared" si="35"/>
        <v>1000000</v>
      </c>
      <c r="K731" s="66"/>
    </row>
    <row r="732" spans="1:11" ht="21.75" customHeight="1">
      <c r="A732" s="118">
        <v>6</v>
      </c>
      <c r="B732" s="62">
        <v>6</v>
      </c>
      <c r="C732" s="107" t="s">
        <v>50</v>
      </c>
      <c r="D732" s="105" t="s">
        <v>64</v>
      </c>
      <c r="E732" s="62" t="s">
        <v>23</v>
      </c>
      <c r="F732" s="119">
        <v>8</v>
      </c>
      <c r="G732" s="120" t="s">
        <v>24</v>
      </c>
      <c r="H732" s="119">
        <v>8</v>
      </c>
      <c r="I732" s="64">
        <v>200000</v>
      </c>
      <c r="J732" s="65">
        <f t="shared" si="35"/>
        <v>1000000</v>
      </c>
      <c r="K732" s="66"/>
    </row>
    <row r="733" spans="1:11" ht="21.75" customHeight="1">
      <c r="A733" s="118">
        <v>7</v>
      </c>
      <c r="B733" s="62">
        <v>7</v>
      </c>
      <c r="C733" s="107" t="s">
        <v>21</v>
      </c>
      <c r="D733" s="105" t="s">
        <v>22</v>
      </c>
      <c r="E733" s="62" t="s">
        <v>23</v>
      </c>
      <c r="F733" s="119">
        <v>8</v>
      </c>
      <c r="G733" s="120" t="s">
        <v>24</v>
      </c>
      <c r="H733" s="119">
        <v>8</v>
      </c>
      <c r="I733" s="64">
        <v>200000</v>
      </c>
      <c r="J733" s="65">
        <f t="shared" si="35"/>
        <v>1000000</v>
      </c>
      <c r="K733" s="66"/>
    </row>
    <row r="734" spans="1:11" ht="21.75" customHeight="1">
      <c r="A734" s="118">
        <v>8</v>
      </c>
      <c r="B734" s="62">
        <v>8</v>
      </c>
      <c r="C734" s="136" t="s">
        <v>40</v>
      </c>
      <c r="D734" s="137" t="s">
        <v>65</v>
      </c>
      <c r="E734" s="62" t="s">
        <v>23</v>
      </c>
      <c r="F734" s="119">
        <v>7.9523809523809526</v>
      </c>
      <c r="G734" s="120" t="s">
        <v>24</v>
      </c>
      <c r="H734" s="119">
        <v>7.9523809523809526</v>
      </c>
      <c r="I734" s="64">
        <v>150000</v>
      </c>
      <c r="J734" s="65">
        <f t="shared" si="35"/>
        <v>750000</v>
      </c>
      <c r="K734" s="66"/>
    </row>
    <row r="735" spans="1:11" ht="21.75" customHeight="1">
      <c r="A735" s="118">
        <v>9</v>
      </c>
      <c r="B735" s="62">
        <v>9</v>
      </c>
      <c r="C735" s="107" t="s">
        <v>34</v>
      </c>
      <c r="D735" s="105" t="s">
        <v>66</v>
      </c>
      <c r="E735" s="62" t="s">
        <v>23</v>
      </c>
      <c r="F735" s="119">
        <v>7.9523809523809526</v>
      </c>
      <c r="G735" s="120" t="s">
        <v>24</v>
      </c>
      <c r="H735" s="119">
        <v>7.9523809523809526</v>
      </c>
      <c r="I735" s="64">
        <v>150000</v>
      </c>
      <c r="J735" s="65">
        <f t="shared" si="35"/>
        <v>750000</v>
      </c>
      <c r="K735" s="66"/>
    </row>
    <row r="736" spans="1:11" ht="21.75" customHeight="1">
      <c r="A736" s="67">
        <v>10</v>
      </c>
      <c r="B736" s="49">
        <v>10</v>
      </c>
      <c r="C736" s="110" t="s">
        <v>21</v>
      </c>
      <c r="D736" s="138" t="s">
        <v>43</v>
      </c>
      <c r="E736" s="49" t="s">
        <v>23</v>
      </c>
      <c r="F736" s="121">
        <v>7.809523809523809</v>
      </c>
      <c r="G736" s="50" t="s">
        <v>24</v>
      </c>
      <c r="H736" s="121">
        <v>7.809523809523809</v>
      </c>
      <c r="I736" s="52">
        <v>150000</v>
      </c>
      <c r="J736" s="53">
        <f t="shared" si="35"/>
        <v>750000</v>
      </c>
      <c r="K736" s="54"/>
    </row>
    <row r="737" spans="1:11" ht="21.75" customHeight="1">
      <c r="A737" s="114">
        <v>11</v>
      </c>
      <c r="B737" s="56">
        <v>1</v>
      </c>
      <c r="C737" s="104" t="s">
        <v>21</v>
      </c>
      <c r="D737" s="115" t="s">
        <v>33</v>
      </c>
      <c r="E737" s="56" t="s">
        <v>31</v>
      </c>
      <c r="F737" s="150">
        <v>8.826086956521738</v>
      </c>
      <c r="G737" s="35" t="s">
        <v>24</v>
      </c>
      <c r="H737" s="151">
        <v>8.826086956521738</v>
      </c>
      <c r="I737" s="58">
        <v>200000</v>
      </c>
      <c r="J737" s="59">
        <f t="shared" si="35"/>
        <v>1000000</v>
      </c>
      <c r="K737" s="60"/>
    </row>
    <row r="738" spans="1:11" ht="21.75" customHeight="1">
      <c r="A738" s="40">
        <v>12</v>
      </c>
      <c r="B738" s="62">
        <v>2</v>
      </c>
      <c r="C738" s="102" t="s">
        <v>34</v>
      </c>
      <c r="D738" s="105" t="s">
        <v>35</v>
      </c>
      <c r="E738" s="62" t="s">
        <v>31</v>
      </c>
      <c r="F738" s="152">
        <v>8.304347826086957</v>
      </c>
      <c r="G738" s="120" t="s">
        <v>24</v>
      </c>
      <c r="H738" s="153">
        <v>8.304347826086957</v>
      </c>
      <c r="I738" s="64">
        <v>200000</v>
      </c>
      <c r="J738" s="65">
        <f t="shared" si="35"/>
        <v>1000000</v>
      </c>
      <c r="K738" s="66"/>
    </row>
    <row r="739" spans="1:11" ht="21.75" customHeight="1">
      <c r="A739" s="32">
        <v>13</v>
      </c>
      <c r="B739" s="62">
        <v>3</v>
      </c>
      <c r="C739" s="102" t="s">
        <v>29</v>
      </c>
      <c r="D739" s="105" t="s">
        <v>30</v>
      </c>
      <c r="E739" s="62" t="s">
        <v>31</v>
      </c>
      <c r="F739" s="152">
        <v>8</v>
      </c>
      <c r="G739" s="116" t="s">
        <v>32</v>
      </c>
      <c r="H739" s="153">
        <v>8</v>
      </c>
      <c r="I739" s="64">
        <v>200000</v>
      </c>
      <c r="J739" s="65">
        <f t="shared" si="35"/>
        <v>1000000</v>
      </c>
      <c r="K739" s="66"/>
    </row>
    <row r="740" spans="1:11" ht="21.75" customHeight="1">
      <c r="A740" s="40">
        <v>14</v>
      </c>
      <c r="B740" s="56">
        <v>4</v>
      </c>
      <c r="C740" s="102" t="s">
        <v>67</v>
      </c>
      <c r="D740" s="105" t="s">
        <v>68</v>
      </c>
      <c r="E740" s="62" t="s">
        <v>31</v>
      </c>
      <c r="F740" s="152">
        <v>7.913043478260869</v>
      </c>
      <c r="G740" s="120" t="s">
        <v>24</v>
      </c>
      <c r="H740" s="153">
        <v>7.913043478260869</v>
      </c>
      <c r="I740" s="45">
        <v>150000</v>
      </c>
      <c r="J740" s="65">
        <f t="shared" si="35"/>
        <v>750000</v>
      </c>
      <c r="K740" s="66"/>
    </row>
    <row r="741" spans="1:11" ht="21.75" customHeight="1">
      <c r="A741" s="32">
        <v>15</v>
      </c>
      <c r="B741" s="62">
        <v>5</v>
      </c>
      <c r="C741" s="102" t="s">
        <v>69</v>
      </c>
      <c r="D741" s="105" t="s">
        <v>70</v>
      </c>
      <c r="E741" s="62" t="s">
        <v>31</v>
      </c>
      <c r="F741" s="152">
        <v>7.913043478260869</v>
      </c>
      <c r="G741" s="120" t="s">
        <v>24</v>
      </c>
      <c r="H741" s="153">
        <v>7.913043478260869</v>
      </c>
      <c r="I741" s="45">
        <v>150000</v>
      </c>
      <c r="J741" s="65">
        <f t="shared" si="35"/>
        <v>750000</v>
      </c>
      <c r="K741" s="66"/>
    </row>
    <row r="742" spans="1:11" ht="21.75" customHeight="1">
      <c r="A742" s="40">
        <v>16</v>
      </c>
      <c r="B742" s="62">
        <v>6</v>
      </c>
      <c r="C742" s="102" t="s">
        <v>34</v>
      </c>
      <c r="D742" s="105" t="s">
        <v>49</v>
      </c>
      <c r="E742" s="62" t="s">
        <v>31</v>
      </c>
      <c r="F742" s="152">
        <v>7.826086956521739</v>
      </c>
      <c r="G742" s="120" t="s">
        <v>24</v>
      </c>
      <c r="H742" s="153">
        <v>7.826086956521739</v>
      </c>
      <c r="I742" s="45">
        <v>150000</v>
      </c>
      <c r="J742" s="65">
        <f t="shared" si="35"/>
        <v>750000</v>
      </c>
      <c r="K742" s="66"/>
    </row>
    <row r="743" spans="1:11" ht="21.75" customHeight="1">
      <c r="A743" s="8">
        <v>17</v>
      </c>
      <c r="B743" s="201">
        <v>7</v>
      </c>
      <c r="C743" s="106" t="s">
        <v>71</v>
      </c>
      <c r="D743" s="122" t="s">
        <v>41</v>
      </c>
      <c r="E743" s="42" t="s">
        <v>31</v>
      </c>
      <c r="F743" s="154">
        <v>7.826086956521739</v>
      </c>
      <c r="G743" s="50" t="s">
        <v>24</v>
      </c>
      <c r="H743" s="155">
        <v>7.826086956521739</v>
      </c>
      <c r="I743" s="45">
        <v>150000</v>
      </c>
      <c r="J743" s="46">
        <f t="shared" si="35"/>
        <v>750000</v>
      </c>
      <c r="K743" s="47"/>
    </row>
    <row r="744" spans="1:11" ht="21.75" customHeight="1">
      <c r="A744" s="32">
        <v>18</v>
      </c>
      <c r="B744" s="34">
        <v>1</v>
      </c>
      <c r="C744" s="103" t="s">
        <v>72</v>
      </c>
      <c r="D744" s="123" t="s">
        <v>39</v>
      </c>
      <c r="E744" s="34" t="s">
        <v>38</v>
      </c>
      <c r="F744" s="124">
        <v>8.205882352941176</v>
      </c>
      <c r="G744" s="35" t="s">
        <v>24</v>
      </c>
      <c r="H744" s="124">
        <v>8.205882352941176</v>
      </c>
      <c r="I744" s="37">
        <v>200000</v>
      </c>
      <c r="J744" s="38">
        <f t="shared" si="35"/>
        <v>1000000</v>
      </c>
      <c r="K744" s="39"/>
    </row>
    <row r="745" spans="1:11" ht="21.75" customHeight="1">
      <c r="A745" s="118">
        <v>19</v>
      </c>
      <c r="B745" s="62">
        <v>2</v>
      </c>
      <c r="C745" s="107" t="s">
        <v>36</v>
      </c>
      <c r="D745" s="105" t="s">
        <v>37</v>
      </c>
      <c r="E745" s="62" t="s">
        <v>38</v>
      </c>
      <c r="F745" s="125">
        <v>7.882352941176471</v>
      </c>
      <c r="G745" s="120" t="s">
        <v>24</v>
      </c>
      <c r="H745" s="125">
        <v>7.882352941176471</v>
      </c>
      <c r="I745" s="64">
        <v>150000</v>
      </c>
      <c r="J745" s="65">
        <f t="shared" si="35"/>
        <v>750000</v>
      </c>
      <c r="K745" s="66"/>
    </row>
    <row r="746" spans="1:11" ht="21.75" customHeight="1">
      <c r="A746" s="67">
        <v>20</v>
      </c>
      <c r="B746" s="49">
        <v>3</v>
      </c>
      <c r="C746" s="108" t="s">
        <v>73</v>
      </c>
      <c r="D746" s="126" t="s">
        <v>74</v>
      </c>
      <c r="E746" s="49" t="s">
        <v>38</v>
      </c>
      <c r="F746" s="127">
        <v>7.794117647058823</v>
      </c>
      <c r="G746" s="50" t="s">
        <v>24</v>
      </c>
      <c r="H746" s="127">
        <v>7.794117647058823</v>
      </c>
      <c r="I746" s="52">
        <v>150000</v>
      </c>
      <c r="J746" s="53">
        <f t="shared" si="35"/>
        <v>750000</v>
      </c>
      <c r="K746" s="54"/>
    </row>
    <row r="747" spans="1:11" ht="21.75" customHeight="1">
      <c r="A747" s="128">
        <v>21</v>
      </c>
      <c r="B747" s="129">
        <v>1</v>
      </c>
      <c r="C747" s="113" t="s">
        <v>61</v>
      </c>
      <c r="D747" s="139" t="s">
        <v>62</v>
      </c>
      <c r="E747" s="129" t="s">
        <v>42</v>
      </c>
      <c r="F747" s="130">
        <v>8.375</v>
      </c>
      <c r="G747" s="116" t="s">
        <v>32</v>
      </c>
      <c r="H747" s="94">
        <f aca="true" t="shared" si="36" ref="H747:H752">F747</f>
        <v>8.375</v>
      </c>
      <c r="I747" s="95">
        <v>200000</v>
      </c>
      <c r="J747" s="96">
        <f t="shared" si="35"/>
        <v>1000000</v>
      </c>
      <c r="K747" s="97"/>
    </row>
    <row r="748" spans="1:11" ht="21.75" customHeight="1">
      <c r="A748" s="18">
        <v>22</v>
      </c>
      <c r="B748" s="56">
        <v>1</v>
      </c>
      <c r="C748" s="111" t="s">
        <v>50</v>
      </c>
      <c r="D748" s="115" t="s">
        <v>45</v>
      </c>
      <c r="E748" s="56" t="s">
        <v>44</v>
      </c>
      <c r="F748" s="117">
        <v>7.885714285714286</v>
      </c>
      <c r="G748" s="63" t="s">
        <v>24</v>
      </c>
      <c r="H748" s="57">
        <f t="shared" si="36"/>
        <v>7.885714285714286</v>
      </c>
      <c r="I748" s="58">
        <v>150000</v>
      </c>
      <c r="J748" s="59">
        <f t="shared" si="35"/>
        <v>750000</v>
      </c>
      <c r="K748" s="60"/>
    </row>
    <row r="749" spans="1:11" ht="21.75" customHeight="1">
      <c r="A749" s="8">
        <v>23</v>
      </c>
      <c r="B749" s="42">
        <v>2</v>
      </c>
      <c r="C749" s="112" t="s">
        <v>75</v>
      </c>
      <c r="D749" s="122" t="s">
        <v>45</v>
      </c>
      <c r="E749" s="42" t="s">
        <v>44</v>
      </c>
      <c r="F749" s="121">
        <v>7.771428571428571</v>
      </c>
      <c r="G749" s="43" t="s">
        <v>24</v>
      </c>
      <c r="H749" s="44">
        <f t="shared" si="36"/>
        <v>7.771428571428571</v>
      </c>
      <c r="I749" s="45">
        <v>150000</v>
      </c>
      <c r="J749" s="46">
        <f t="shared" si="35"/>
        <v>750000</v>
      </c>
      <c r="K749" s="47"/>
    </row>
    <row r="750" spans="1:11" ht="21.75" customHeight="1">
      <c r="A750" s="32">
        <v>24</v>
      </c>
      <c r="B750" s="34">
        <v>1</v>
      </c>
      <c r="C750" s="103" t="s">
        <v>76</v>
      </c>
      <c r="D750" s="123" t="s">
        <v>77</v>
      </c>
      <c r="E750" s="34" t="s">
        <v>46</v>
      </c>
      <c r="F750" s="117">
        <v>8.09375</v>
      </c>
      <c r="G750" s="35" t="s">
        <v>24</v>
      </c>
      <c r="H750" s="36">
        <f t="shared" si="36"/>
        <v>8.09375</v>
      </c>
      <c r="I750" s="37">
        <v>200000</v>
      </c>
      <c r="J750" s="38">
        <f t="shared" si="35"/>
        <v>1000000</v>
      </c>
      <c r="K750" s="39"/>
    </row>
    <row r="751" spans="1:11" ht="21.75" customHeight="1">
      <c r="A751" s="67">
        <v>25</v>
      </c>
      <c r="B751" s="49">
        <v>2</v>
      </c>
      <c r="C751" s="110" t="s">
        <v>47</v>
      </c>
      <c r="D751" s="138" t="s">
        <v>48</v>
      </c>
      <c r="E751" s="49" t="s">
        <v>46</v>
      </c>
      <c r="F751" s="121">
        <v>8.0625</v>
      </c>
      <c r="G751" s="116" t="s">
        <v>32</v>
      </c>
      <c r="H751" s="51">
        <f t="shared" si="36"/>
        <v>8.0625</v>
      </c>
      <c r="I751" s="52">
        <v>200000</v>
      </c>
      <c r="J751" s="53">
        <f t="shared" si="35"/>
        <v>1000000</v>
      </c>
      <c r="K751" s="54"/>
    </row>
    <row r="752" spans="1:11" ht="21.75" customHeight="1">
      <c r="A752" s="18">
        <v>26</v>
      </c>
      <c r="B752" s="131">
        <v>1</v>
      </c>
      <c r="C752" s="109" t="s">
        <v>78</v>
      </c>
      <c r="D752" s="140" t="s">
        <v>79</v>
      </c>
      <c r="E752" s="131" t="s">
        <v>51</v>
      </c>
      <c r="F752" s="98">
        <v>7.8</v>
      </c>
      <c r="G752" s="63" t="s">
        <v>24</v>
      </c>
      <c r="H752" s="90">
        <f t="shared" si="36"/>
        <v>7.8</v>
      </c>
      <c r="I752" s="132">
        <v>150000</v>
      </c>
      <c r="J752" s="91">
        <f t="shared" si="35"/>
        <v>750000</v>
      </c>
      <c r="K752" s="92"/>
    </row>
    <row r="753" spans="1:11" s="74" customFormat="1" ht="21.75" customHeight="1">
      <c r="A753" s="128"/>
      <c r="B753" s="215"/>
      <c r="C753" s="159" t="s">
        <v>80</v>
      </c>
      <c r="D753" s="160"/>
      <c r="E753" s="14"/>
      <c r="F753" s="14"/>
      <c r="G753" s="14"/>
      <c r="H753" s="14"/>
      <c r="I753" s="134"/>
      <c r="J753" s="96">
        <f>SUM(J727:J752)</f>
        <v>23000000</v>
      </c>
      <c r="K753" s="135"/>
    </row>
    <row r="754" spans="1:11" ht="15">
      <c r="A754" s="75"/>
      <c r="B754" s="75"/>
      <c r="C754" s="75"/>
      <c r="D754" s="75"/>
      <c r="E754" s="75"/>
      <c r="F754" s="75"/>
      <c r="G754" s="75"/>
      <c r="H754" s="75"/>
      <c r="I754" s="75"/>
      <c r="J754" s="76"/>
      <c r="K754" s="75"/>
    </row>
    <row r="755" spans="3:11" ht="17.25">
      <c r="C755" s="78" t="s">
        <v>52</v>
      </c>
      <c r="D755" s="78"/>
      <c r="E755" s="78"/>
      <c r="F755" s="78"/>
      <c r="G755" s="78" t="s">
        <v>53</v>
      </c>
      <c r="H755" s="79"/>
      <c r="I755" s="78"/>
      <c r="J755" s="80" t="s">
        <v>54</v>
      </c>
      <c r="K755" s="77"/>
    </row>
    <row r="756" spans="3:11" ht="15.75">
      <c r="C756" s="81"/>
      <c r="D756" s="81"/>
      <c r="E756" s="81"/>
      <c r="F756" s="81"/>
      <c r="G756" s="81"/>
      <c r="H756" s="82"/>
      <c r="I756" s="83"/>
      <c r="J756" s="83"/>
      <c r="K756" s="77"/>
    </row>
    <row r="757" spans="3:11" ht="15.75">
      <c r="C757" s="81"/>
      <c r="D757" s="81"/>
      <c r="E757" s="81"/>
      <c r="F757" s="81"/>
      <c r="G757" s="81"/>
      <c r="H757" s="82"/>
      <c r="I757" s="83"/>
      <c r="J757" s="83"/>
      <c r="K757" s="77"/>
    </row>
    <row r="758" spans="3:11" ht="15.75">
      <c r="C758" s="81"/>
      <c r="D758" s="81"/>
      <c r="E758" s="81"/>
      <c r="F758" s="81"/>
      <c r="G758" s="81"/>
      <c r="H758" s="82"/>
      <c r="I758" s="83"/>
      <c r="J758" s="83"/>
      <c r="K758" s="77"/>
    </row>
    <row r="759" spans="3:10" ht="18">
      <c r="C759" s="84"/>
      <c r="D759" s="84"/>
      <c r="E759" s="81"/>
      <c r="F759" s="84"/>
      <c r="G759" s="85" t="s">
        <v>55</v>
      </c>
      <c r="H759" s="86"/>
      <c r="I759" s="85"/>
      <c r="J759" s="87" t="s">
        <v>118</v>
      </c>
    </row>
    <row r="760" spans="3:10" ht="18">
      <c r="C760" s="84"/>
      <c r="D760" s="84"/>
      <c r="E760" s="81"/>
      <c r="F760" s="84"/>
      <c r="G760" s="85"/>
      <c r="H760" s="86"/>
      <c r="I760" s="85"/>
      <c r="J760" s="87"/>
    </row>
    <row r="761" spans="3:10" ht="18">
      <c r="C761" s="84"/>
      <c r="D761" s="84"/>
      <c r="E761" s="81"/>
      <c r="F761" s="84"/>
      <c r="G761" s="85"/>
      <c r="H761" s="86"/>
      <c r="I761" s="85"/>
      <c r="J761" s="87"/>
    </row>
    <row r="762" spans="3:10" ht="18">
      <c r="C762" s="84"/>
      <c r="D762" s="84"/>
      <c r="E762" s="81"/>
      <c r="F762" s="84"/>
      <c r="G762" s="85"/>
      <c r="H762" s="86"/>
      <c r="I762" s="85"/>
      <c r="J762" s="87"/>
    </row>
    <row r="763" spans="3:10" ht="18">
      <c r="C763" s="84"/>
      <c r="D763" s="84"/>
      <c r="E763" s="81"/>
      <c r="F763" s="84"/>
      <c r="G763" s="85"/>
      <c r="H763" s="86"/>
      <c r="I763" s="85"/>
      <c r="J763" s="87"/>
    </row>
    <row r="764" spans="3:10" ht="18">
      <c r="C764" s="84"/>
      <c r="D764" s="84"/>
      <c r="E764" s="81"/>
      <c r="F764" s="84"/>
      <c r="G764" s="85"/>
      <c r="H764" s="86"/>
      <c r="I764" s="85"/>
      <c r="J764" s="87"/>
    </row>
    <row r="765" spans="3:10" ht="18">
      <c r="C765" s="84"/>
      <c r="D765" s="84"/>
      <c r="E765" s="81"/>
      <c r="F765" s="84"/>
      <c r="G765" s="85"/>
      <c r="H765" s="86"/>
      <c r="I765" s="85"/>
      <c r="J765" s="87"/>
    </row>
    <row r="766" spans="3:10" ht="18">
      <c r="C766" s="84"/>
      <c r="D766" s="84"/>
      <c r="E766" s="81"/>
      <c r="F766" s="84"/>
      <c r="G766" s="85"/>
      <c r="H766" s="86"/>
      <c r="I766" s="85"/>
      <c r="J766" s="87"/>
    </row>
    <row r="767" spans="3:10" ht="18">
      <c r="C767" s="84"/>
      <c r="D767" s="84"/>
      <c r="E767" s="81"/>
      <c r="F767" s="84"/>
      <c r="G767" s="85"/>
      <c r="H767" s="86"/>
      <c r="I767" s="85"/>
      <c r="J767" s="87"/>
    </row>
    <row r="768" spans="3:10" ht="18">
      <c r="C768" s="84"/>
      <c r="D768" s="84"/>
      <c r="E768" s="81"/>
      <c r="F768" s="84"/>
      <c r="G768" s="85"/>
      <c r="H768" s="86"/>
      <c r="I768" s="85"/>
      <c r="J768" s="87"/>
    </row>
    <row r="769" spans="3:10" ht="18">
      <c r="C769" s="84"/>
      <c r="D769" s="84"/>
      <c r="E769" s="81"/>
      <c r="F769" s="84"/>
      <c r="G769" s="85"/>
      <c r="H769" s="86"/>
      <c r="I769" s="85"/>
      <c r="J769" s="87"/>
    </row>
    <row r="770" spans="3:10" ht="18">
      <c r="C770" s="84"/>
      <c r="D770" s="84"/>
      <c r="E770" s="81"/>
      <c r="F770" s="84"/>
      <c r="G770" s="85"/>
      <c r="H770" s="86"/>
      <c r="I770" s="85"/>
      <c r="J770" s="87"/>
    </row>
    <row r="771" spans="3:10" ht="18">
      <c r="C771" s="84"/>
      <c r="D771" s="84"/>
      <c r="E771" s="81"/>
      <c r="F771" s="84"/>
      <c r="G771" s="85"/>
      <c r="H771" s="86"/>
      <c r="I771" s="85"/>
      <c r="J771" s="87"/>
    </row>
    <row r="772" spans="3:10" ht="18">
      <c r="C772" s="84"/>
      <c r="D772" s="84"/>
      <c r="E772" s="81"/>
      <c r="F772" s="84"/>
      <c r="G772" s="85"/>
      <c r="H772" s="86"/>
      <c r="I772" s="85"/>
      <c r="J772" s="87"/>
    </row>
    <row r="773" spans="3:10" ht="18">
      <c r="C773" s="84"/>
      <c r="D773" s="84"/>
      <c r="E773" s="81"/>
      <c r="F773" s="84"/>
      <c r="G773" s="85"/>
      <c r="H773" s="86"/>
      <c r="I773" s="85"/>
      <c r="J773" s="87"/>
    </row>
    <row r="774" spans="3:10" ht="18">
      <c r="C774" s="84"/>
      <c r="D774" s="84"/>
      <c r="E774" s="81"/>
      <c r="F774" s="84"/>
      <c r="G774" s="85"/>
      <c r="H774" s="86"/>
      <c r="I774" s="85"/>
      <c r="J774" s="87"/>
    </row>
    <row r="775" spans="3:10" ht="18">
      <c r="C775" s="84"/>
      <c r="D775" s="84"/>
      <c r="E775" s="81"/>
      <c r="F775" s="84"/>
      <c r="G775" s="85"/>
      <c r="H775" s="86"/>
      <c r="I775" s="85"/>
      <c r="J775" s="87"/>
    </row>
    <row r="776" spans="3:10" ht="18">
      <c r="C776" s="84"/>
      <c r="D776" s="84"/>
      <c r="E776" s="81"/>
      <c r="F776" s="84"/>
      <c r="G776" s="85"/>
      <c r="H776" s="86"/>
      <c r="I776" s="85"/>
      <c r="J776" s="87"/>
    </row>
    <row r="777" spans="3:10" ht="18">
      <c r="C777" s="84"/>
      <c r="D777" s="84"/>
      <c r="E777" s="81"/>
      <c r="F777" s="84"/>
      <c r="G777" s="85"/>
      <c r="H777" s="86"/>
      <c r="I777" s="85"/>
      <c r="J777" s="87"/>
    </row>
    <row r="778" spans="3:10" ht="18">
      <c r="C778" s="84"/>
      <c r="D778" s="84"/>
      <c r="E778" s="81"/>
      <c r="F778" s="84"/>
      <c r="G778" s="85"/>
      <c r="H778" s="86"/>
      <c r="I778" s="85"/>
      <c r="J778" s="87"/>
    </row>
    <row r="779" spans="3:10" ht="18">
      <c r="C779" s="84"/>
      <c r="D779" s="84"/>
      <c r="E779" s="81"/>
      <c r="F779" s="84"/>
      <c r="G779" s="85"/>
      <c r="H779" s="86"/>
      <c r="I779" s="85"/>
      <c r="J779" s="87"/>
    </row>
    <row r="780" spans="1:11" ht="21.75" customHeight="1">
      <c r="A780" s="431" t="s">
        <v>0</v>
      </c>
      <c r="B780" s="431"/>
      <c r="C780" s="431"/>
      <c r="D780" s="431"/>
      <c r="E780" s="433" t="s">
        <v>58</v>
      </c>
      <c r="F780" s="433"/>
      <c r="G780" s="433"/>
      <c r="H780" s="433"/>
      <c r="I780" s="433"/>
      <c r="J780" s="433"/>
      <c r="K780" s="433"/>
    </row>
    <row r="781" spans="1:11" ht="21.75" customHeight="1">
      <c r="A781" s="434" t="s">
        <v>1</v>
      </c>
      <c r="B781" s="434"/>
      <c r="C781" s="434"/>
      <c r="D781" s="99"/>
      <c r="E781" s="413" t="s">
        <v>2</v>
      </c>
      <c r="F781" s="413"/>
      <c r="G781" s="413"/>
      <c r="H781" s="413"/>
      <c r="I781" s="413"/>
      <c r="J781" s="413"/>
      <c r="K781" s="413"/>
    </row>
    <row r="782" spans="1:11" ht="21.75" customHeight="1">
      <c r="A782" s="1"/>
      <c r="B782" s="265"/>
      <c r="C782" s="3"/>
      <c r="D782" s="3"/>
      <c r="E782" s="4"/>
      <c r="F782" s="3"/>
      <c r="G782" s="5"/>
      <c r="H782" s="5"/>
      <c r="I782" s="6"/>
      <c r="J782" s="7"/>
      <c r="K782" s="3"/>
    </row>
    <row r="783" spans="1:11" ht="21.75" customHeight="1">
      <c r="A783" s="8" t="s">
        <v>3</v>
      </c>
      <c r="B783" s="9" t="s">
        <v>4</v>
      </c>
      <c r="C783" s="10"/>
      <c r="D783" s="147"/>
      <c r="E783" s="12"/>
      <c r="F783" s="13" t="s">
        <v>5</v>
      </c>
      <c r="G783" s="14"/>
      <c r="H783" s="14"/>
      <c r="I783" s="15" t="s">
        <v>6</v>
      </c>
      <c r="J783" s="16" t="s">
        <v>7</v>
      </c>
      <c r="K783" s="17" t="s">
        <v>8</v>
      </c>
    </row>
    <row r="784" spans="1:11" ht="21.75" customHeight="1">
      <c r="A784" s="18" t="s">
        <v>9</v>
      </c>
      <c r="B784" s="19" t="s">
        <v>9</v>
      </c>
      <c r="C784" s="100" t="s">
        <v>10</v>
      </c>
      <c r="D784" s="148"/>
      <c r="E784" s="20" t="s">
        <v>11</v>
      </c>
      <c r="F784" s="20" t="s">
        <v>12</v>
      </c>
      <c r="G784" s="21" t="s">
        <v>13</v>
      </c>
      <c r="H784" s="21" t="s">
        <v>7</v>
      </c>
      <c r="I784" s="22" t="s">
        <v>14</v>
      </c>
      <c r="J784" s="23" t="s">
        <v>15</v>
      </c>
      <c r="K784" s="21" t="s">
        <v>16</v>
      </c>
    </row>
    <row r="785" spans="1:11" ht="21.75" customHeight="1">
      <c r="A785" s="24"/>
      <c r="B785" s="25" t="s">
        <v>17</v>
      </c>
      <c r="C785" s="26"/>
      <c r="D785" s="149"/>
      <c r="E785" s="28"/>
      <c r="F785" s="28" t="s">
        <v>18</v>
      </c>
      <c r="G785" s="29" t="s">
        <v>19</v>
      </c>
      <c r="H785" s="29"/>
      <c r="I785" s="30"/>
      <c r="J785" s="30" t="s">
        <v>20</v>
      </c>
      <c r="K785" s="31"/>
    </row>
    <row r="786" spans="1:11" ht="21.75" customHeight="1">
      <c r="A786" s="32">
        <v>1</v>
      </c>
      <c r="B786" s="141">
        <v>1</v>
      </c>
      <c r="C786" s="103" t="s">
        <v>50</v>
      </c>
      <c r="D786" s="123" t="s">
        <v>81</v>
      </c>
      <c r="E786" s="34" t="s">
        <v>83</v>
      </c>
      <c r="F786" s="117">
        <v>8.047619047619047</v>
      </c>
      <c r="G786" s="35" t="s">
        <v>24</v>
      </c>
      <c r="H786" s="117">
        <v>8.047619047619047</v>
      </c>
      <c r="I786" s="37">
        <v>200000</v>
      </c>
      <c r="J786" s="37">
        <f aca="true" t="shared" si="37" ref="J786:J811">I786*4</f>
        <v>800000</v>
      </c>
      <c r="K786" s="142"/>
    </row>
    <row r="787" spans="1:11" ht="21.75" customHeight="1">
      <c r="A787" s="67">
        <v>2</v>
      </c>
      <c r="B787" s="143">
        <v>2</v>
      </c>
      <c r="C787" s="110" t="s">
        <v>103</v>
      </c>
      <c r="D787" s="138" t="s">
        <v>82</v>
      </c>
      <c r="E787" s="49" t="s">
        <v>83</v>
      </c>
      <c r="F787" s="121">
        <v>7.857142857142857</v>
      </c>
      <c r="G787" s="50" t="s">
        <v>24</v>
      </c>
      <c r="H787" s="121">
        <v>7.857142857142857</v>
      </c>
      <c r="I787" s="52">
        <v>150000</v>
      </c>
      <c r="J787" s="52">
        <f t="shared" si="37"/>
        <v>600000</v>
      </c>
      <c r="K787" s="144"/>
    </row>
    <row r="788" spans="1:11" ht="21.75" customHeight="1">
      <c r="A788" s="32">
        <v>3</v>
      </c>
      <c r="B788" s="156">
        <v>1</v>
      </c>
      <c r="C788" s="111" t="s">
        <v>78</v>
      </c>
      <c r="D788" s="123" t="s">
        <v>84</v>
      </c>
      <c r="E788" s="34" t="s">
        <v>86</v>
      </c>
      <c r="F788" s="150">
        <v>8.047619047619047</v>
      </c>
      <c r="G788" s="35" t="s">
        <v>24</v>
      </c>
      <c r="H788" s="151">
        <v>8.047619047619047</v>
      </c>
      <c r="I788" s="58">
        <v>200000</v>
      </c>
      <c r="J788" s="37">
        <f t="shared" si="37"/>
        <v>800000</v>
      </c>
      <c r="K788" s="142"/>
    </row>
    <row r="789" spans="1:11" ht="21.75" customHeight="1">
      <c r="A789" s="118">
        <v>4</v>
      </c>
      <c r="B789" s="157">
        <v>2</v>
      </c>
      <c r="C789" s="107" t="s">
        <v>75</v>
      </c>
      <c r="D789" s="105" t="s">
        <v>92</v>
      </c>
      <c r="E789" s="62" t="s">
        <v>86</v>
      </c>
      <c r="F789" s="152">
        <v>7.904761904761905</v>
      </c>
      <c r="G789" s="120" t="s">
        <v>24</v>
      </c>
      <c r="H789" s="153">
        <v>7.904761904761905</v>
      </c>
      <c r="I789" s="45">
        <v>150000</v>
      </c>
      <c r="J789" s="64">
        <f t="shared" si="37"/>
        <v>600000</v>
      </c>
      <c r="K789" s="146"/>
    </row>
    <row r="790" spans="1:11" ht="21.75" customHeight="1">
      <c r="A790" s="67">
        <v>5</v>
      </c>
      <c r="B790" s="158">
        <v>3</v>
      </c>
      <c r="C790" s="112" t="s">
        <v>104</v>
      </c>
      <c r="D790" s="138" t="s">
        <v>85</v>
      </c>
      <c r="E790" s="49" t="s">
        <v>86</v>
      </c>
      <c r="F790" s="154">
        <v>7.619047619047619</v>
      </c>
      <c r="G790" s="50" t="s">
        <v>24</v>
      </c>
      <c r="H790" s="155">
        <v>7.619047619047619</v>
      </c>
      <c r="I790" s="45">
        <v>150000</v>
      </c>
      <c r="J790" s="52">
        <f t="shared" si="37"/>
        <v>600000</v>
      </c>
      <c r="K790" s="144"/>
    </row>
    <row r="791" spans="1:11" ht="21.75" customHeight="1">
      <c r="A791" s="32">
        <v>6</v>
      </c>
      <c r="B791" s="141">
        <v>1</v>
      </c>
      <c r="C791" s="103" t="s">
        <v>105</v>
      </c>
      <c r="D791" s="123" t="s">
        <v>93</v>
      </c>
      <c r="E791" s="34" t="s">
        <v>87</v>
      </c>
      <c r="F791" s="117">
        <v>8.666666666666666</v>
      </c>
      <c r="G791" s="35" t="s">
        <v>24</v>
      </c>
      <c r="H791" s="117">
        <v>8.666666666666666</v>
      </c>
      <c r="I791" s="37">
        <v>200000</v>
      </c>
      <c r="J791" s="37">
        <f t="shared" si="37"/>
        <v>800000</v>
      </c>
      <c r="K791" s="142"/>
    </row>
    <row r="792" spans="1:11" ht="21.75" customHeight="1">
      <c r="A792" s="118">
        <v>7</v>
      </c>
      <c r="B792" s="145">
        <v>2</v>
      </c>
      <c r="C792" s="107" t="s">
        <v>106</v>
      </c>
      <c r="D792" s="105" t="s">
        <v>62</v>
      </c>
      <c r="E792" s="62" t="s">
        <v>87</v>
      </c>
      <c r="F792" s="119">
        <v>7.761904761904762</v>
      </c>
      <c r="G792" s="120" t="s">
        <v>24</v>
      </c>
      <c r="H792" s="119">
        <v>7.761904761904762</v>
      </c>
      <c r="I792" s="64">
        <v>150000</v>
      </c>
      <c r="J792" s="64">
        <f t="shared" si="37"/>
        <v>600000</v>
      </c>
      <c r="K792" s="146"/>
    </row>
    <row r="793" spans="1:11" ht="21.75" customHeight="1">
      <c r="A793" s="118">
        <v>8</v>
      </c>
      <c r="B793" s="145">
        <v>3</v>
      </c>
      <c r="C793" s="107" t="s">
        <v>107</v>
      </c>
      <c r="D793" s="105" t="s">
        <v>43</v>
      </c>
      <c r="E793" s="62" t="s">
        <v>87</v>
      </c>
      <c r="F793" s="119">
        <v>7.666666666666667</v>
      </c>
      <c r="G793" s="120" t="s">
        <v>24</v>
      </c>
      <c r="H793" s="119">
        <v>7.666666666666667</v>
      </c>
      <c r="I793" s="64">
        <v>150000</v>
      </c>
      <c r="J793" s="64">
        <f t="shared" si="37"/>
        <v>600000</v>
      </c>
      <c r="K793" s="146"/>
    </row>
    <row r="794" spans="1:11" ht="21.75" customHeight="1">
      <c r="A794" s="67">
        <v>9</v>
      </c>
      <c r="B794" s="143">
        <v>4</v>
      </c>
      <c r="C794" s="110" t="s">
        <v>36</v>
      </c>
      <c r="D794" s="138" t="s">
        <v>94</v>
      </c>
      <c r="E794" s="49" t="s">
        <v>87</v>
      </c>
      <c r="F794" s="121">
        <v>7.619047619047619</v>
      </c>
      <c r="G794" s="50" t="s">
        <v>24</v>
      </c>
      <c r="H794" s="121">
        <v>7.619047619047619</v>
      </c>
      <c r="I794" s="52">
        <v>150000</v>
      </c>
      <c r="J794" s="52">
        <f t="shared" si="37"/>
        <v>600000</v>
      </c>
      <c r="K794" s="144"/>
    </row>
    <row r="795" spans="1:11" ht="21.75" customHeight="1">
      <c r="A795" s="32">
        <v>10</v>
      </c>
      <c r="B795" s="156">
        <v>1</v>
      </c>
      <c r="C795" s="111" t="s">
        <v>108</v>
      </c>
      <c r="D795" s="115" t="s">
        <v>45</v>
      </c>
      <c r="E795" s="34" t="s">
        <v>88</v>
      </c>
      <c r="F795" s="150">
        <v>9.071428571428571</v>
      </c>
      <c r="G795" s="35" t="s">
        <v>24</v>
      </c>
      <c r="H795" s="151">
        <v>9.071428571428571</v>
      </c>
      <c r="I795" s="37">
        <v>250000</v>
      </c>
      <c r="J795" s="37">
        <f t="shared" si="37"/>
        <v>1000000</v>
      </c>
      <c r="K795" s="142"/>
    </row>
    <row r="796" spans="1:11" ht="21.75" customHeight="1">
      <c r="A796" s="118">
        <v>11</v>
      </c>
      <c r="B796" s="157">
        <v>2</v>
      </c>
      <c r="C796" s="107" t="s">
        <v>75</v>
      </c>
      <c r="D796" s="115" t="s">
        <v>95</v>
      </c>
      <c r="E796" s="62" t="s">
        <v>88</v>
      </c>
      <c r="F796" s="152">
        <v>8.428571428571429</v>
      </c>
      <c r="G796" s="120" t="s">
        <v>24</v>
      </c>
      <c r="H796" s="153">
        <v>8.428571428571429</v>
      </c>
      <c r="I796" s="64">
        <v>200000</v>
      </c>
      <c r="J796" s="64">
        <f t="shared" si="37"/>
        <v>800000</v>
      </c>
      <c r="K796" s="146"/>
    </row>
    <row r="797" spans="1:11" ht="21.75" customHeight="1">
      <c r="A797" s="118">
        <v>12</v>
      </c>
      <c r="B797" s="157">
        <v>3</v>
      </c>
      <c r="C797" s="107" t="s">
        <v>109</v>
      </c>
      <c r="D797" s="115" t="s">
        <v>96</v>
      </c>
      <c r="E797" s="62" t="s">
        <v>88</v>
      </c>
      <c r="F797" s="152">
        <v>8.285714285714286</v>
      </c>
      <c r="G797" s="120" t="s">
        <v>24</v>
      </c>
      <c r="H797" s="153">
        <v>8.285714285714286</v>
      </c>
      <c r="I797" s="64">
        <v>200000</v>
      </c>
      <c r="J797" s="64">
        <f t="shared" si="37"/>
        <v>800000</v>
      </c>
      <c r="K797" s="146"/>
    </row>
    <row r="798" spans="1:11" ht="21.75" customHeight="1">
      <c r="A798" s="118">
        <v>13</v>
      </c>
      <c r="B798" s="157">
        <v>4</v>
      </c>
      <c r="C798" s="107" t="s">
        <v>75</v>
      </c>
      <c r="D798" s="115" t="s">
        <v>95</v>
      </c>
      <c r="E798" s="62" t="s">
        <v>88</v>
      </c>
      <c r="F798" s="152">
        <v>8.071428571428571</v>
      </c>
      <c r="G798" s="120" t="s">
        <v>24</v>
      </c>
      <c r="H798" s="153">
        <v>8.071428571428571</v>
      </c>
      <c r="I798" s="64">
        <v>200000</v>
      </c>
      <c r="J798" s="64">
        <f t="shared" si="37"/>
        <v>800000</v>
      </c>
      <c r="K798" s="146"/>
    </row>
    <row r="799" spans="1:11" ht="21.75" customHeight="1">
      <c r="A799" s="118">
        <v>14</v>
      </c>
      <c r="B799" s="157">
        <v>5</v>
      </c>
      <c r="C799" s="107" t="s">
        <v>50</v>
      </c>
      <c r="D799" s="115" t="s">
        <v>97</v>
      </c>
      <c r="E799" s="62" t="s">
        <v>88</v>
      </c>
      <c r="F799" s="152">
        <v>8.071428571428571</v>
      </c>
      <c r="G799" s="120" t="s">
        <v>24</v>
      </c>
      <c r="H799" s="153">
        <v>8.071428571428571</v>
      </c>
      <c r="I799" s="64">
        <v>200000</v>
      </c>
      <c r="J799" s="64">
        <f t="shared" si="37"/>
        <v>800000</v>
      </c>
      <c r="K799" s="146"/>
    </row>
    <row r="800" spans="1:11" ht="21.75" customHeight="1">
      <c r="A800" s="118">
        <v>15</v>
      </c>
      <c r="B800" s="157">
        <v>6</v>
      </c>
      <c r="C800" s="107" t="s">
        <v>50</v>
      </c>
      <c r="D800" s="115" t="s">
        <v>49</v>
      </c>
      <c r="E800" s="62" t="s">
        <v>88</v>
      </c>
      <c r="F800" s="152">
        <v>8.071428571428571</v>
      </c>
      <c r="G800" s="120" t="s">
        <v>24</v>
      </c>
      <c r="H800" s="153">
        <v>8.071428571428571</v>
      </c>
      <c r="I800" s="64">
        <v>200000</v>
      </c>
      <c r="J800" s="64">
        <f t="shared" si="37"/>
        <v>800000</v>
      </c>
      <c r="K800" s="146"/>
    </row>
    <row r="801" spans="1:11" ht="21.75" customHeight="1">
      <c r="A801" s="118">
        <v>16</v>
      </c>
      <c r="B801" s="157">
        <v>7</v>
      </c>
      <c r="C801" s="107" t="s">
        <v>110</v>
      </c>
      <c r="D801" s="115" t="s">
        <v>98</v>
      </c>
      <c r="E801" s="62" t="s">
        <v>88</v>
      </c>
      <c r="F801" s="152">
        <v>8.071428571428571</v>
      </c>
      <c r="G801" s="120" t="s">
        <v>24</v>
      </c>
      <c r="H801" s="153">
        <v>8.071428571428571</v>
      </c>
      <c r="I801" s="64">
        <v>200000</v>
      </c>
      <c r="J801" s="64">
        <f t="shared" si="37"/>
        <v>800000</v>
      </c>
      <c r="K801" s="146"/>
    </row>
    <row r="802" spans="1:11" ht="21.75" customHeight="1">
      <c r="A802" s="118">
        <v>17</v>
      </c>
      <c r="B802" s="157">
        <v>8</v>
      </c>
      <c r="C802" s="107" t="s">
        <v>50</v>
      </c>
      <c r="D802" s="115" t="s">
        <v>99</v>
      </c>
      <c r="E802" s="62" t="s">
        <v>88</v>
      </c>
      <c r="F802" s="152">
        <v>8</v>
      </c>
      <c r="G802" s="120" t="s">
        <v>24</v>
      </c>
      <c r="H802" s="153">
        <v>8</v>
      </c>
      <c r="I802" s="64">
        <v>200000</v>
      </c>
      <c r="J802" s="64">
        <f t="shared" si="37"/>
        <v>800000</v>
      </c>
      <c r="K802" s="146"/>
    </row>
    <row r="803" spans="1:11" ht="21.75" customHeight="1">
      <c r="A803" s="118">
        <v>18</v>
      </c>
      <c r="B803" s="157">
        <v>9</v>
      </c>
      <c r="C803" s="107" t="s">
        <v>40</v>
      </c>
      <c r="D803" s="115" t="s">
        <v>100</v>
      </c>
      <c r="E803" s="62" t="s">
        <v>88</v>
      </c>
      <c r="F803" s="152">
        <v>8</v>
      </c>
      <c r="G803" s="120" t="s">
        <v>24</v>
      </c>
      <c r="H803" s="153">
        <v>8</v>
      </c>
      <c r="I803" s="64">
        <v>200000</v>
      </c>
      <c r="J803" s="64">
        <f t="shared" si="37"/>
        <v>800000</v>
      </c>
      <c r="K803" s="146"/>
    </row>
    <row r="804" spans="1:11" ht="21.75" customHeight="1">
      <c r="A804" s="118">
        <v>19</v>
      </c>
      <c r="B804" s="157">
        <v>10</v>
      </c>
      <c r="C804" s="107" t="s">
        <v>89</v>
      </c>
      <c r="D804" s="115" t="s">
        <v>98</v>
      </c>
      <c r="E804" s="62" t="s">
        <v>88</v>
      </c>
      <c r="F804" s="152">
        <v>7.928571428571429</v>
      </c>
      <c r="G804" s="120" t="s">
        <v>24</v>
      </c>
      <c r="H804" s="153">
        <v>7.928571428571429</v>
      </c>
      <c r="I804" s="64">
        <v>150000</v>
      </c>
      <c r="J804" s="64">
        <f t="shared" si="37"/>
        <v>600000</v>
      </c>
      <c r="K804" s="146"/>
    </row>
    <row r="805" spans="1:11" ht="21.75" customHeight="1">
      <c r="A805" s="118">
        <v>20</v>
      </c>
      <c r="B805" s="157">
        <v>11</v>
      </c>
      <c r="C805" s="107" t="s">
        <v>111</v>
      </c>
      <c r="D805" s="115" t="s">
        <v>115</v>
      </c>
      <c r="E805" s="62" t="s">
        <v>88</v>
      </c>
      <c r="F805" s="152">
        <v>7.928571428571429</v>
      </c>
      <c r="G805" s="120" t="s">
        <v>24</v>
      </c>
      <c r="H805" s="153">
        <v>7.928571428571429</v>
      </c>
      <c r="I805" s="64">
        <v>150000</v>
      </c>
      <c r="J805" s="64">
        <f t="shared" si="37"/>
        <v>600000</v>
      </c>
      <c r="K805" s="146"/>
    </row>
    <row r="806" spans="1:11" ht="21.75" customHeight="1">
      <c r="A806" s="118">
        <v>21</v>
      </c>
      <c r="B806" s="157">
        <v>12</v>
      </c>
      <c r="C806" s="107" t="s">
        <v>50</v>
      </c>
      <c r="D806" s="115" t="s">
        <v>101</v>
      </c>
      <c r="E806" s="62" t="s">
        <v>88</v>
      </c>
      <c r="F806" s="152">
        <v>7.714285714285714</v>
      </c>
      <c r="G806" s="120" t="s">
        <v>24</v>
      </c>
      <c r="H806" s="153">
        <v>7.714285714285714</v>
      </c>
      <c r="I806" s="64">
        <v>150000</v>
      </c>
      <c r="J806" s="64">
        <f t="shared" si="37"/>
        <v>600000</v>
      </c>
      <c r="K806" s="146"/>
    </row>
    <row r="807" spans="1:11" ht="21.75" customHeight="1">
      <c r="A807" s="118">
        <v>22</v>
      </c>
      <c r="B807" s="157">
        <v>13</v>
      </c>
      <c r="C807" s="107" t="s">
        <v>112</v>
      </c>
      <c r="D807" s="115" t="s">
        <v>102</v>
      </c>
      <c r="E807" s="62" t="s">
        <v>88</v>
      </c>
      <c r="F807" s="152">
        <v>7.714285714285714</v>
      </c>
      <c r="G807" s="120" t="s">
        <v>24</v>
      </c>
      <c r="H807" s="153">
        <v>7.714285714285714</v>
      </c>
      <c r="I807" s="64">
        <v>150000</v>
      </c>
      <c r="J807" s="64">
        <f t="shared" si="37"/>
        <v>600000</v>
      </c>
      <c r="K807" s="146"/>
    </row>
    <row r="808" spans="1:11" ht="21.75" customHeight="1">
      <c r="A808" s="118">
        <v>23</v>
      </c>
      <c r="B808" s="157">
        <v>14</v>
      </c>
      <c r="C808" s="107" t="s">
        <v>113</v>
      </c>
      <c r="D808" s="115" t="s">
        <v>81</v>
      </c>
      <c r="E808" s="62" t="s">
        <v>88</v>
      </c>
      <c r="F808" s="152">
        <v>7.714285714285714</v>
      </c>
      <c r="G808" s="120" t="s">
        <v>24</v>
      </c>
      <c r="H808" s="153">
        <v>7.714285714285714</v>
      </c>
      <c r="I808" s="64">
        <v>150000</v>
      </c>
      <c r="J808" s="64">
        <f t="shared" si="37"/>
        <v>600000</v>
      </c>
      <c r="K808" s="146"/>
    </row>
    <row r="809" spans="1:11" ht="21.75" customHeight="1">
      <c r="A809" s="118">
        <v>24</v>
      </c>
      <c r="B809" s="157">
        <v>15</v>
      </c>
      <c r="C809" s="107" t="s">
        <v>114</v>
      </c>
      <c r="D809" s="115" t="s">
        <v>41</v>
      </c>
      <c r="E809" s="62" t="s">
        <v>88</v>
      </c>
      <c r="F809" s="152">
        <v>7.714285714285714</v>
      </c>
      <c r="G809" s="120" t="s">
        <v>24</v>
      </c>
      <c r="H809" s="153">
        <v>7.714285714285714</v>
      </c>
      <c r="I809" s="64">
        <v>150000</v>
      </c>
      <c r="J809" s="64">
        <f t="shared" si="37"/>
        <v>600000</v>
      </c>
      <c r="K809" s="146"/>
    </row>
    <row r="810" spans="1:11" ht="21.75" customHeight="1">
      <c r="A810" s="67">
        <v>25</v>
      </c>
      <c r="B810" s="158">
        <v>16</v>
      </c>
      <c r="C810" s="112" t="s">
        <v>116</v>
      </c>
      <c r="D810" s="101" t="s">
        <v>26</v>
      </c>
      <c r="E810" s="49" t="s">
        <v>88</v>
      </c>
      <c r="F810" s="154">
        <v>7.642857142857143</v>
      </c>
      <c r="G810" s="50" t="s">
        <v>24</v>
      </c>
      <c r="H810" s="155">
        <v>7.642857142857143</v>
      </c>
      <c r="I810" s="52">
        <v>150000</v>
      </c>
      <c r="J810" s="52">
        <f t="shared" si="37"/>
        <v>600000</v>
      </c>
      <c r="K810" s="144"/>
    </row>
    <row r="811" spans="1:11" ht="21.75" customHeight="1">
      <c r="A811" s="128">
        <v>26</v>
      </c>
      <c r="B811" s="129">
        <v>1</v>
      </c>
      <c r="C811" s="113" t="s">
        <v>117</v>
      </c>
      <c r="D811" s="139" t="s">
        <v>43</v>
      </c>
      <c r="E811" s="129" t="s">
        <v>90</v>
      </c>
      <c r="F811" s="130">
        <v>8.142857142857142</v>
      </c>
      <c r="G811" s="93" t="s">
        <v>24</v>
      </c>
      <c r="H811" s="94">
        <f>F811</f>
        <v>8.142857142857142</v>
      </c>
      <c r="I811" s="95">
        <v>200000</v>
      </c>
      <c r="J811" s="95">
        <f t="shared" si="37"/>
        <v>800000</v>
      </c>
      <c r="K811" s="97"/>
    </row>
    <row r="812" spans="1:11" ht="21.75" customHeight="1">
      <c r="A812" s="24"/>
      <c r="B812" s="25"/>
      <c r="C812" s="70" t="s">
        <v>91</v>
      </c>
      <c r="D812" s="71"/>
      <c r="E812" s="69"/>
      <c r="F812" s="29"/>
      <c r="G812" s="29"/>
      <c r="H812" s="29"/>
      <c r="I812" s="72"/>
      <c r="J812" s="68">
        <f>SUM(J786:J811)</f>
        <v>18400000</v>
      </c>
      <c r="K812" s="73"/>
    </row>
    <row r="813" spans="3:10" ht="21.75" customHeight="1">
      <c r="C813" s="84"/>
      <c r="D813" s="84"/>
      <c r="E813" s="81"/>
      <c r="F813" s="84"/>
      <c r="G813" s="85"/>
      <c r="H813" s="86"/>
      <c r="I813" s="85"/>
      <c r="J813" s="87"/>
    </row>
    <row r="814" spans="3:11" ht="21.75" customHeight="1">
      <c r="C814" s="78" t="s">
        <v>52</v>
      </c>
      <c r="D814" s="78"/>
      <c r="E814" s="78"/>
      <c r="F814" s="78"/>
      <c r="G814" s="78" t="s">
        <v>56</v>
      </c>
      <c r="H814" s="79"/>
      <c r="I814" s="78"/>
      <c r="J814" s="80" t="s">
        <v>57</v>
      </c>
      <c r="K814" s="77"/>
    </row>
    <row r="815" spans="3:11" ht="21.75" customHeight="1">
      <c r="C815" s="81"/>
      <c r="D815" s="81"/>
      <c r="E815" s="81"/>
      <c r="F815" s="81"/>
      <c r="G815" s="81"/>
      <c r="H815" s="82"/>
      <c r="I815" s="83"/>
      <c r="J815" s="83"/>
      <c r="K815" s="77"/>
    </row>
    <row r="816" spans="3:11" ht="21.75" customHeight="1">
      <c r="C816" s="81"/>
      <c r="D816" s="81"/>
      <c r="E816" s="81"/>
      <c r="F816" s="81"/>
      <c r="G816" s="81"/>
      <c r="H816" s="82"/>
      <c r="I816" s="83"/>
      <c r="J816" s="83"/>
      <c r="K816" s="77"/>
    </row>
    <row r="817" spans="3:11" ht="21.75" customHeight="1">
      <c r="C817" s="81"/>
      <c r="D817" s="81"/>
      <c r="E817" s="81"/>
      <c r="F817" s="81"/>
      <c r="G817" s="81"/>
      <c r="H817" s="82"/>
      <c r="I817" s="83"/>
      <c r="J817" s="83"/>
      <c r="K817" s="77"/>
    </row>
    <row r="818" spans="3:10" ht="21.75" customHeight="1">
      <c r="C818" s="84"/>
      <c r="D818" s="84"/>
      <c r="E818" s="81"/>
      <c r="F818" s="84"/>
      <c r="G818" s="85" t="s">
        <v>55</v>
      </c>
      <c r="H818" s="86"/>
      <c r="I818" s="85"/>
      <c r="J818" s="87" t="s">
        <v>118</v>
      </c>
    </row>
    <row r="819" spans="3:10" ht="21.75" customHeight="1">
      <c r="C819" s="84"/>
      <c r="D819" s="84"/>
      <c r="E819" s="81"/>
      <c r="F819" s="84"/>
      <c r="G819" s="85"/>
      <c r="H819" s="86"/>
      <c r="I819" s="85"/>
      <c r="J819" s="87"/>
    </row>
    <row r="820" spans="3:10" ht="18">
      <c r="C820" s="84"/>
      <c r="D820" s="84"/>
      <c r="E820" s="81"/>
      <c r="F820" s="84"/>
      <c r="G820" s="85"/>
      <c r="H820" s="86"/>
      <c r="I820" s="85"/>
      <c r="J820" s="87"/>
    </row>
    <row r="821" spans="3:10" ht="18">
      <c r="C821" s="84"/>
      <c r="D821" s="84"/>
      <c r="E821" s="81"/>
      <c r="F821" s="84"/>
      <c r="G821" s="85"/>
      <c r="H821" s="86"/>
      <c r="I821" s="85"/>
      <c r="J821" s="88"/>
    </row>
    <row r="822" spans="3:10" ht="18">
      <c r="C822" s="84"/>
      <c r="D822" s="84"/>
      <c r="E822" s="81"/>
      <c r="F822" s="84"/>
      <c r="G822" s="85"/>
      <c r="H822" s="86"/>
      <c r="I822" s="85"/>
      <c r="J822" s="88"/>
    </row>
    <row r="823" spans="3:10" ht="18">
      <c r="C823" s="84"/>
      <c r="D823" s="84"/>
      <c r="E823" s="81"/>
      <c r="F823" s="84"/>
      <c r="G823" s="85"/>
      <c r="H823" s="86"/>
      <c r="I823" s="85"/>
      <c r="J823" s="87"/>
    </row>
    <row r="824" spans="3:10" ht="18">
      <c r="C824" s="84"/>
      <c r="D824" s="84"/>
      <c r="E824" s="81"/>
      <c r="F824" s="84"/>
      <c r="G824" s="85"/>
      <c r="H824" s="86"/>
      <c r="I824" s="85"/>
      <c r="J824" s="87"/>
    </row>
    <row r="825" spans="3:10" ht="18">
      <c r="C825" s="84"/>
      <c r="D825" s="84"/>
      <c r="E825" s="81"/>
      <c r="F825" s="84"/>
      <c r="G825" s="85"/>
      <c r="H825" s="86"/>
      <c r="I825" s="85"/>
      <c r="J825" s="87"/>
    </row>
    <row r="845" spans="3:4" ht="15.75">
      <c r="C845" s="74"/>
      <c r="D845" s="74"/>
    </row>
  </sheetData>
  <mergeCells count="18">
    <mergeCell ref="E780:K780"/>
    <mergeCell ref="A781:C781"/>
    <mergeCell ref="E781:K781"/>
    <mergeCell ref="A780:D780"/>
    <mergeCell ref="E722:K722"/>
    <mergeCell ref="A721:D721"/>
    <mergeCell ref="A372:D372"/>
    <mergeCell ref="A373:D373"/>
    <mergeCell ref="A375:K375"/>
    <mergeCell ref="A376:K376"/>
    <mergeCell ref="A596:K596"/>
    <mergeCell ref="A597:K597"/>
    <mergeCell ref="E721:K721"/>
    <mergeCell ref="A722:C722"/>
    <mergeCell ref="A1:D1"/>
    <mergeCell ref="A2:D2"/>
    <mergeCell ref="A4:K4"/>
    <mergeCell ref="A5:K5"/>
  </mergeCells>
  <conditionalFormatting sqref="F691:F694 F684:F685">
    <cfRule type="cellIs" priority="1" dxfId="0" operator="lessThan" stopIfTrue="1">
      <formula>5</formula>
    </cfRule>
  </conditionalFormatting>
  <printOptions/>
  <pageMargins left="0.32" right="0.3" top="0.33" bottom="0.2" header="0.16" footer="0.2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4"/>
  <sheetViews>
    <sheetView workbookViewId="0" topLeftCell="A235">
      <selection activeCell="G16" sqref="G16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3.19921875" style="0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  <col min="14" max="14" width="13.59765625" style="0" customWidth="1"/>
  </cols>
  <sheetData>
    <row r="1" spans="1:4" ht="16.5">
      <c r="A1" s="430" t="s">
        <v>255</v>
      </c>
      <c r="B1" s="430"/>
      <c r="C1" s="430"/>
      <c r="D1" s="430"/>
    </row>
    <row r="2" spans="1:4" ht="17.25">
      <c r="A2" s="431" t="s">
        <v>1</v>
      </c>
      <c r="B2" s="431"/>
      <c r="C2" s="431"/>
      <c r="D2" s="431"/>
    </row>
    <row r="3" spans="1:4" ht="16.5">
      <c r="A3" s="334"/>
      <c r="B3" s="334"/>
      <c r="C3" s="334"/>
      <c r="D3" s="334"/>
    </row>
    <row r="4" spans="1:11" ht="17.25">
      <c r="A4" s="433" t="s">
        <v>467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5">
      <c r="A5" s="413" t="s">
        <v>657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4" ht="18" customHeight="1">
      <c r="A10" s="256">
        <v>1</v>
      </c>
      <c r="B10" s="204">
        <v>1</v>
      </c>
      <c r="C10" s="337" t="s">
        <v>273</v>
      </c>
      <c r="D10" s="338" t="s">
        <v>268</v>
      </c>
      <c r="E10" s="204" t="s">
        <v>282</v>
      </c>
      <c r="F10" s="314">
        <v>8.46875</v>
      </c>
      <c r="G10" s="204" t="s">
        <v>24</v>
      </c>
      <c r="H10" s="212">
        <f aca="true" t="shared" si="0" ref="H10:H42">F10</f>
        <v>8.46875</v>
      </c>
      <c r="I10" s="216">
        <v>450000</v>
      </c>
      <c r="J10" s="217">
        <f aca="true" t="shared" si="1" ref="J10:J31">I10*5</f>
        <v>2250000</v>
      </c>
      <c r="K10" s="205"/>
      <c r="L10">
        <f>481000000/1869</f>
        <v>257356.87533440342</v>
      </c>
      <c r="M10">
        <v>285</v>
      </c>
      <c r="N10" s="354">
        <f aca="true" t="shared" si="2" ref="N10:N15">L$10*M10</f>
        <v>73346709.47030498</v>
      </c>
    </row>
    <row r="11" spans="1:14" ht="18" customHeight="1">
      <c r="A11" s="257">
        <v>2</v>
      </c>
      <c r="B11" s="206">
        <v>2</v>
      </c>
      <c r="C11" s="339" t="s">
        <v>280</v>
      </c>
      <c r="D11" s="340" t="s">
        <v>281</v>
      </c>
      <c r="E11" s="206" t="s">
        <v>282</v>
      </c>
      <c r="F11" s="272">
        <v>8.40625</v>
      </c>
      <c r="G11" s="206" t="s">
        <v>24</v>
      </c>
      <c r="H11" s="213">
        <f t="shared" si="0"/>
        <v>8.40625</v>
      </c>
      <c r="I11" s="218">
        <v>450000</v>
      </c>
      <c r="J11" s="219">
        <f t="shared" si="1"/>
        <v>2250000</v>
      </c>
      <c r="K11" s="207"/>
      <c r="M11">
        <v>295</v>
      </c>
      <c r="N11" s="354">
        <f t="shared" si="2"/>
        <v>75920278.22364901</v>
      </c>
    </row>
    <row r="12" spans="1:14" ht="18" customHeight="1">
      <c r="A12" s="257">
        <v>3</v>
      </c>
      <c r="B12" s="206">
        <v>3</v>
      </c>
      <c r="C12" s="339" t="s">
        <v>265</v>
      </c>
      <c r="D12" s="340" t="s">
        <v>266</v>
      </c>
      <c r="E12" s="206" t="s">
        <v>282</v>
      </c>
      <c r="F12" s="272">
        <v>8.25</v>
      </c>
      <c r="G12" s="206" t="s">
        <v>24</v>
      </c>
      <c r="H12" s="213">
        <f t="shared" si="0"/>
        <v>8.25</v>
      </c>
      <c r="I12" s="218">
        <v>450000</v>
      </c>
      <c r="J12" s="219">
        <f t="shared" si="1"/>
        <v>2250000</v>
      </c>
      <c r="K12" s="207"/>
      <c r="M12">
        <v>287</v>
      </c>
      <c r="N12" s="354">
        <f t="shared" si="2"/>
        <v>73861423.22097377</v>
      </c>
    </row>
    <row r="13" spans="1:14" ht="18" customHeight="1">
      <c r="A13" s="257">
        <v>4</v>
      </c>
      <c r="B13" s="206">
        <v>4</v>
      </c>
      <c r="C13" s="339" t="s">
        <v>289</v>
      </c>
      <c r="D13" s="340" t="s">
        <v>281</v>
      </c>
      <c r="E13" s="206" t="s">
        <v>282</v>
      </c>
      <c r="F13" s="272">
        <v>8.1875</v>
      </c>
      <c r="G13" s="206" t="s">
        <v>24</v>
      </c>
      <c r="H13" s="213">
        <f t="shared" si="0"/>
        <v>8.1875</v>
      </c>
      <c r="I13" s="218">
        <v>450000</v>
      </c>
      <c r="J13" s="219">
        <f t="shared" si="1"/>
        <v>2250000</v>
      </c>
      <c r="K13" s="207"/>
      <c r="M13">
        <v>280</v>
      </c>
      <c r="N13" s="354">
        <f t="shared" si="2"/>
        <v>72059925.09363295</v>
      </c>
    </row>
    <row r="14" spans="1:14" ht="18" customHeight="1">
      <c r="A14" s="257">
        <v>5</v>
      </c>
      <c r="B14" s="206">
        <v>5</v>
      </c>
      <c r="C14" s="339" t="s">
        <v>212</v>
      </c>
      <c r="D14" s="340" t="s">
        <v>264</v>
      </c>
      <c r="E14" s="206" t="s">
        <v>282</v>
      </c>
      <c r="F14" s="272">
        <v>8.15625</v>
      </c>
      <c r="G14" s="206" t="s">
        <v>24</v>
      </c>
      <c r="H14" s="213">
        <f t="shared" si="0"/>
        <v>8.15625</v>
      </c>
      <c r="I14" s="218">
        <v>450000</v>
      </c>
      <c r="J14" s="219">
        <f t="shared" si="1"/>
        <v>2250000</v>
      </c>
      <c r="K14" s="207"/>
      <c r="M14">
        <v>362</v>
      </c>
      <c r="N14" s="354">
        <f t="shared" si="2"/>
        <v>93163188.87105404</v>
      </c>
    </row>
    <row r="15" spans="1:14" ht="18" customHeight="1">
      <c r="A15" s="257">
        <v>6</v>
      </c>
      <c r="B15" s="206">
        <v>6</v>
      </c>
      <c r="C15" s="339" t="s">
        <v>212</v>
      </c>
      <c r="D15" s="340" t="s">
        <v>469</v>
      </c>
      <c r="E15" s="206" t="s">
        <v>282</v>
      </c>
      <c r="F15" s="272">
        <v>8.09375</v>
      </c>
      <c r="G15" s="206" t="s">
        <v>24</v>
      </c>
      <c r="H15" s="213">
        <f t="shared" si="0"/>
        <v>8.09375</v>
      </c>
      <c r="I15" s="218">
        <v>450000</v>
      </c>
      <c r="J15" s="219">
        <f t="shared" si="1"/>
        <v>2250000</v>
      </c>
      <c r="K15" s="207"/>
      <c r="M15">
        <v>360</v>
      </c>
      <c r="N15" s="354">
        <f t="shared" si="2"/>
        <v>92648475.12038523</v>
      </c>
    </row>
    <row r="16" spans="1:14" ht="18" customHeight="1">
      <c r="A16" s="257">
        <v>7</v>
      </c>
      <c r="B16" s="206">
        <v>7</v>
      </c>
      <c r="C16" s="339" t="s">
        <v>262</v>
      </c>
      <c r="D16" s="340" t="s">
        <v>263</v>
      </c>
      <c r="E16" s="206" t="s">
        <v>282</v>
      </c>
      <c r="F16" s="272">
        <v>8.0625</v>
      </c>
      <c r="G16" s="206" t="s">
        <v>24</v>
      </c>
      <c r="H16" s="213">
        <f t="shared" si="0"/>
        <v>8.0625</v>
      </c>
      <c r="I16" s="218">
        <v>450000</v>
      </c>
      <c r="J16" s="219">
        <f t="shared" si="1"/>
        <v>2250000</v>
      </c>
      <c r="K16" s="207"/>
      <c r="N16" s="354">
        <f>SUM(N10:N15)</f>
        <v>481000000</v>
      </c>
    </row>
    <row r="17" spans="1:11" ht="18" customHeight="1">
      <c r="A17" s="257">
        <v>8</v>
      </c>
      <c r="B17" s="206">
        <v>8</v>
      </c>
      <c r="C17" s="339" t="s">
        <v>267</v>
      </c>
      <c r="D17" s="340" t="s">
        <v>268</v>
      </c>
      <c r="E17" s="206" t="s">
        <v>282</v>
      </c>
      <c r="F17" s="272">
        <v>8.03125</v>
      </c>
      <c r="G17" s="206" t="s">
        <v>24</v>
      </c>
      <c r="H17" s="213">
        <f t="shared" si="0"/>
        <v>8.03125</v>
      </c>
      <c r="I17" s="218">
        <v>450000</v>
      </c>
      <c r="J17" s="219">
        <f t="shared" si="1"/>
        <v>2250000</v>
      </c>
      <c r="K17" s="207"/>
    </row>
    <row r="18" spans="1:14" ht="18" customHeight="1">
      <c r="A18" s="257">
        <v>9</v>
      </c>
      <c r="B18" s="206">
        <v>9</v>
      </c>
      <c r="C18" s="339" t="s">
        <v>275</v>
      </c>
      <c r="D18" s="340" t="s">
        <v>303</v>
      </c>
      <c r="E18" s="206" t="s">
        <v>282</v>
      </c>
      <c r="F18" s="272">
        <v>7.96875</v>
      </c>
      <c r="G18" s="206" t="s">
        <v>24</v>
      </c>
      <c r="H18" s="213">
        <f t="shared" si="0"/>
        <v>7.96875</v>
      </c>
      <c r="I18" s="218">
        <v>400000</v>
      </c>
      <c r="J18" s="219">
        <f t="shared" si="1"/>
        <v>2000000</v>
      </c>
      <c r="K18" s="207"/>
      <c r="N18" s="387">
        <f>N11+N12+N14+N15</f>
        <v>335593365.43606204</v>
      </c>
    </row>
    <row r="19" spans="1:11" ht="18" customHeight="1">
      <c r="A19" s="257">
        <v>10</v>
      </c>
      <c r="B19" s="206">
        <v>10</v>
      </c>
      <c r="C19" s="339" t="s">
        <v>212</v>
      </c>
      <c r="D19" s="340" t="s">
        <v>264</v>
      </c>
      <c r="E19" s="206" t="s">
        <v>282</v>
      </c>
      <c r="F19" s="272">
        <v>7.9375</v>
      </c>
      <c r="G19" s="206" t="s">
        <v>24</v>
      </c>
      <c r="H19" s="213">
        <f t="shared" si="0"/>
        <v>7.9375</v>
      </c>
      <c r="I19" s="218">
        <v>400000</v>
      </c>
      <c r="J19" s="219">
        <f t="shared" si="1"/>
        <v>2000000</v>
      </c>
      <c r="K19" s="207"/>
    </row>
    <row r="20" spans="1:11" ht="18" customHeight="1">
      <c r="A20" s="257">
        <v>11</v>
      </c>
      <c r="B20" s="206">
        <v>11</v>
      </c>
      <c r="C20" s="339" t="s">
        <v>455</v>
      </c>
      <c r="D20" s="340" t="s">
        <v>217</v>
      </c>
      <c r="E20" s="206" t="s">
        <v>282</v>
      </c>
      <c r="F20" s="272">
        <v>7.9375</v>
      </c>
      <c r="G20" s="206" t="s">
        <v>24</v>
      </c>
      <c r="H20" s="213">
        <f t="shared" si="0"/>
        <v>7.9375</v>
      </c>
      <c r="I20" s="218">
        <v>400000</v>
      </c>
      <c r="J20" s="219">
        <f t="shared" si="1"/>
        <v>2000000</v>
      </c>
      <c r="K20" s="207"/>
    </row>
    <row r="21" spans="1:11" ht="18" customHeight="1">
      <c r="A21" s="257">
        <v>12</v>
      </c>
      <c r="B21" s="206">
        <v>12</v>
      </c>
      <c r="C21" s="339" t="s">
        <v>278</v>
      </c>
      <c r="D21" s="340" t="s">
        <v>386</v>
      </c>
      <c r="E21" s="206" t="s">
        <v>282</v>
      </c>
      <c r="F21" s="272">
        <v>7.9375</v>
      </c>
      <c r="G21" s="206" t="s">
        <v>24</v>
      </c>
      <c r="H21" s="213">
        <f t="shared" si="0"/>
        <v>7.9375</v>
      </c>
      <c r="I21" s="218">
        <v>400000</v>
      </c>
      <c r="J21" s="219">
        <f t="shared" si="1"/>
        <v>2000000</v>
      </c>
      <c r="K21" s="207"/>
    </row>
    <row r="22" spans="1:11" ht="18" customHeight="1">
      <c r="A22" s="257">
        <v>13</v>
      </c>
      <c r="B22" s="206">
        <v>13</v>
      </c>
      <c r="C22" s="339" t="s">
        <v>280</v>
      </c>
      <c r="D22" s="340" t="s">
        <v>471</v>
      </c>
      <c r="E22" s="206" t="s">
        <v>282</v>
      </c>
      <c r="F22" s="272">
        <v>7.875</v>
      </c>
      <c r="G22" s="206" t="s">
        <v>24</v>
      </c>
      <c r="H22" s="213">
        <f t="shared" si="0"/>
        <v>7.875</v>
      </c>
      <c r="I22" s="218">
        <v>400000</v>
      </c>
      <c r="J22" s="219">
        <f t="shared" si="1"/>
        <v>2000000</v>
      </c>
      <c r="K22" s="207"/>
    </row>
    <row r="23" spans="1:11" ht="18" customHeight="1">
      <c r="A23" s="257">
        <v>14</v>
      </c>
      <c r="B23" s="206">
        <v>14</v>
      </c>
      <c r="C23" s="339" t="s">
        <v>271</v>
      </c>
      <c r="D23" s="340" t="s">
        <v>272</v>
      </c>
      <c r="E23" s="206" t="s">
        <v>282</v>
      </c>
      <c r="F23" s="272">
        <v>7.75</v>
      </c>
      <c r="G23" s="206" t="s">
        <v>24</v>
      </c>
      <c r="H23" s="213">
        <f t="shared" si="0"/>
        <v>7.75</v>
      </c>
      <c r="I23" s="218">
        <v>400000</v>
      </c>
      <c r="J23" s="219">
        <f t="shared" si="1"/>
        <v>2000000</v>
      </c>
      <c r="K23" s="207"/>
    </row>
    <row r="24" spans="1:11" ht="18" customHeight="1">
      <c r="A24" s="257">
        <v>15</v>
      </c>
      <c r="B24" s="206">
        <v>15</v>
      </c>
      <c r="C24" s="339" t="s">
        <v>474</v>
      </c>
      <c r="D24" s="340" t="s">
        <v>475</v>
      </c>
      <c r="E24" s="206" t="s">
        <v>282</v>
      </c>
      <c r="F24" s="272">
        <v>7.71875</v>
      </c>
      <c r="G24" s="206" t="s">
        <v>24</v>
      </c>
      <c r="H24" s="213">
        <f t="shared" si="0"/>
        <v>7.71875</v>
      </c>
      <c r="I24" s="218">
        <v>400000</v>
      </c>
      <c r="J24" s="219">
        <f t="shared" si="1"/>
        <v>2000000</v>
      </c>
      <c r="K24" s="207"/>
    </row>
    <row r="25" spans="1:11" ht="18" customHeight="1">
      <c r="A25" s="257">
        <v>16</v>
      </c>
      <c r="B25" s="206">
        <v>16</v>
      </c>
      <c r="C25" s="339" t="s">
        <v>476</v>
      </c>
      <c r="D25" s="340" t="s">
        <v>249</v>
      </c>
      <c r="E25" s="206" t="s">
        <v>282</v>
      </c>
      <c r="F25" s="272">
        <v>7.6875</v>
      </c>
      <c r="G25" s="206" t="s">
        <v>24</v>
      </c>
      <c r="H25" s="213">
        <f t="shared" si="0"/>
        <v>7.6875</v>
      </c>
      <c r="I25" s="218">
        <v>400000</v>
      </c>
      <c r="J25" s="219">
        <f t="shared" si="1"/>
        <v>2000000</v>
      </c>
      <c r="K25" s="207"/>
    </row>
    <row r="26" spans="1:11" ht="18" customHeight="1">
      <c r="A26" s="257">
        <v>17</v>
      </c>
      <c r="B26" s="206">
        <v>17</v>
      </c>
      <c r="C26" s="339" t="s">
        <v>278</v>
      </c>
      <c r="D26" s="340" t="s">
        <v>213</v>
      </c>
      <c r="E26" s="206" t="s">
        <v>282</v>
      </c>
      <c r="F26" s="272">
        <v>7.625</v>
      </c>
      <c r="G26" s="206" t="s">
        <v>24</v>
      </c>
      <c r="H26" s="213">
        <f t="shared" si="0"/>
        <v>7.625</v>
      </c>
      <c r="I26" s="218">
        <v>400000</v>
      </c>
      <c r="J26" s="219">
        <f t="shared" si="1"/>
        <v>2000000</v>
      </c>
      <c r="K26" s="207"/>
    </row>
    <row r="27" spans="1:11" ht="18" customHeight="1">
      <c r="A27" s="257">
        <v>18</v>
      </c>
      <c r="B27" s="206">
        <v>18</v>
      </c>
      <c r="C27" s="339" t="s">
        <v>214</v>
      </c>
      <c r="D27" s="340" t="s">
        <v>218</v>
      </c>
      <c r="E27" s="206" t="s">
        <v>282</v>
      </c>
      <c r="F27" s="272">
        <v>7.59375</v>
      </c>
      <c r="G27" s="206" t="s">
        <v>24</v>
      </c>
      <c r="H27" s="213">
        <f t="shared" si="0"/>
        <v>7.59375</v>
      </c>
      <c r="I27" s="218">
        <v>400000</v>
      </c>
      <c r="J27" s="219">
        <f t="shared" si="1"/>
        <v>2000000</v>
      </c>
      <c r="K27" s="207"/>
    </row>
    <row r="28" spans="1:11" ht="18" customHeight="1">
      <c r="A28" s="257">
        <v>19</v>
      </c>
      <c r="B28" s="206">
        <v>19</v>
      </c>
      <c r="C28" s="339" t="s">
        <v>477</v>
      </c>
      <c r="D28" s="340" t="s">
        <v>35</v>
      </c>
      <c r="E28" s="206" t="s">
        <v>282</v>
      </c>
      <c r="F28" s="272">
        <v>7.5625</v>
      </c>
      <c r="G28" s="206" t="s">
        <v>24</v>
      </c>
      <c r="H28" s="213">
        <f t="shared" si="0"/>
        <v>7.5625</v>
      </c>
      <c r="I28" s="218">
        <v>400000</v>
      </c>
      <c r="J28" s="219">
        <f t="shared" si="1"/>
        <v>2000000</v>
      </c>
      <c r="K28" s="207"/>
    </row>
    <row r="29" spans="1:11" ht="18" customHeight="1">
      <c r="A29" s="257">
        <v>20</v>
      </c>
      <c r="B29" s="206">
        <v>20</v>
      </c>
      <c r="C29" s="339" t="s">
        <v>212</v>
      </c>
      <c r="D29" s="340" t="s">
        <v>218</v>
      </c>
      <c r="E29" s="206" t="s">
        <v>282</v>
      </c>
      <c r="F29" s="272">
        <v>7.5625</v>
      </c>
      <c r="G29" s="206" t="s">
        <v>24</v>
      </c>
      <c r="H29" s="213">
        <f t="shared" si="0"/>
        <v>7.5625</v>
      </c>
      <c r="I29" s="218">
        <v>400000</v>
      </c>
      <c r="J29" s="219">
        <f t="shared" si="1"/>
        <v>2000000</v>
      </c>
      <c r="K29" s="207"/>
    </row>
    <row r="30" spans="1:11" ht="18" customHeight="1">
      <c r="A30" s="257">
        <v>21</v>
      </c>
      <c r="B30" s="206">
        <v>21</v>
      </c>
      <c r="C30" s="339" t="s">
        <v>288</v>
      </c>
      <c r="D30" s="340" t="s">
        <v>406</v>
      </c>
      <c r="E30" s="206" t="s">
        <v>282</v>
      </c>
      <c r="F30" s="272">
        <v>7.5625</v>
      </c>
      <c r="G30" s="206" t="s">
        <v>24</v>
      </c>
      <c r="H30" s="213">
        <f t="shared" si="0"/>
        <v>7.5625</v>
      </c>
      <c r="I30" s="218">
        <v>400000</v>
      </c>
      <c r="J30" s="219">
        <f t="shared" si="1"/>
        <v>2000000</v>
      </c>
      <c r="K30" s="207"/>
    </row>
    <row r="31" spans="1:11" ht="18" customHeight="1">
      <c r="A31" s="257">
        <v>22</v>
      </c>
      <c r="B31" s="206">
        <v>22</v>
      </c>
      <c r="C31" s="339" t="s">
        <v>478</v>
      </c>
      <c r="D31" s="340" t="s">
        <v>406</v>
      </c>
      <c r="E31" s="206" t="s">
        <v>282</v>
      </c>
      <c r="F31" s="272">
        <v>7.5</v>
      </c>
      <c r="G31" s="206" t="s">
        <v>24</v>
      </c>
      <c r="H31" s="213">
        <f t="shared" si="0"/>
        <v>7.5</v>
      </c>
      <c r="I31" s="218">
        <v>400000</v>
      </c>
      <c r="J31" s="219">
        <f t="shared" si="1"/>
        <v>2000000</v>
      </c>
      <c r="K31" s="207"/>
    </row>
    <row r="32" spans="1:11" ht="18" customHeight="1">
      <c r="A32" s="257">
        <v>23</v>
      </c>
      <c r="B32" s="206">
        <v>1</v>
      </c>
      <c r="C32" s="339" t="s">
        <v>288</v>
      </c>
      <c r="D32" s="340" t="s">
        <v>43</v>
      </c>
      <c r="E32" s="206" t="s">
        <v>298</v>
      </c>
      <c r="F32" s="307">
        <v>8.65625</v>
      </c>
      <c r="G32" s="206" t="s">
        <v>24</v>
      </c>
      <c r="H32" s="213">
        <f t="shared" si="0"/>
        <v>8.65625</v>
      </c>
      <c r="I32" s="218">
        <v>450000</v>
      </c>
      <c r="J32" s="219">
        <f aca="true" t="shared" si="3" ref="J32:J66">I32*5</f>
        <v>2250000</v>
      </c>
      <c r="K32" s="207"/>
    </row>
    <row r="33" spans="1:11" ht="18" customHeight="1">
      <c r="A33" s="257">
        <v>24</v>
      </c>
      <c r="B33" s="206">
        <v>2</v>
      </c>
      <c r="C33" s="339" t="s">
        <v>285</v>
      </c>
      <c r="D33" s="340" t="s">
        <v>211</v>
      </c>
      <c r="E33" s="206" t="s">
        <v>298</v>
      </c>
      <c r="F33" s="307">
        <v>8.4375</v>
      </c>
      <c r="G33" s="206" t="s">
        <v>24</v>
      </c>
      <c r="H33" s="213">
        <f t="shared" si="0"/>
        <v>8.4375</v>
      </c>
      <c r="I33" s="218">
        <v>450000</v>
      </c>
      <c r="J33" s="219">
        <f t="shared" si="3"/>
        <v>2250000</v>
      </c>
      <c r="K33" s="207"/>
    </row>
    <row r="34" spans="1:11" ht="18" customHeight="1">
      <c r="A34" s="257">
        <v>25</v>
      </c>
      <c r="B34" s="206">
        <v>3</v>
      </c>
      <c r="C34" s="339" t="s">
        <v>487</v>
      </c>
      <c r="D34" s="340" t="s">
        <v>488</v>
      </c>
      <c r="E34" s="206" t="s">
        <v>298</v>
      </c>
      <c r="F34" s="307">
        <v>8.34375</v>
      </c>
      <c r="G34" s="206" t="s">
        <v>24</v>
      </c>
      <c r="H34" s="213">
        <f t="shared" si="0"/>
        <v>8.34375</v>
      </c>
      <c r="I34" s="218">
        <v>450000</v>
      </c>
      <c r="J34" s="219">
        <f t="shared" si="3"/>
        <v>2250000</v>
      </c>
      <c r="K34" s="207"/>
    </row>
    <row r="35" spans="1:11" ht="18" customHeight="1">
      <c r="A35" s="257">
        <v>26</v>
      </c>
      <c r="B35" s="206">
        <v>4</v>
      </c>
      <c r="C35" s="339" t="s">
        <v>291</v>
      </c>
      <c r="D35" s="340" t="s">
        <v>292</v>
      </c>
      <c r="E35" s="206" t="s">
        <v>298</v>
      </c>
      <c r="F35" s="307">
        <v>8.3125</v>
      </c>
      <c r="G35" s="206" t="s">
        <v>24</v>
      </c>
      <c r="H35" s="213">
        <f t="shared" si="0"/>
        <v>8.3125</v>
      </c>
      <c r="I35" s="218">
        <v>450000</v>
      </c>
      <c r="J35" s="219">
        <f t="shared" si="3"/>
        <v>2250000</v>
      </c>
      <c r="K35" s="207"/>
    </row>
    <row r="36" spans="1:11" ht="18" customHeight="1">
      <c r="A36" s="257">
        <v>27</v>
      </c>
      <c r="B36" s="206">
        <v>5</v>
      </c>
      <c r="C36" s="339" t="s">
        <v>283</v>
      </c>
      <c r="D36" s="340" t="s">
        <v>284</v>
      </c>
      <c r="E36" s="206" t="s">
        <v>298</v>
      </c>
      <c r="F36" s="307">
        <v>8.3125</v>
      </c>
      <c r="G36" s="206" t="s">
        <v>24</v>
      </c>
      <c r="H36" s="213">
        <f t="shared" si="0"/>
        <v>8.3125</v>
      </c>
      <c r="I36" s="218">
        <v>450000</v>
      </c>
      <c r="J36" s="219">
        <f t="shared" si="3"/>
        <v>2250000</v>
      </c>
      <c r="K36" s="207"/>
    </row>
    <row r="37" spans="1:11" ht="18" customHeight="1">
      <c r="A37" s="257">
        <v>28</v>
      </c>
      <c r="B37" s="206">
        <v>6</v>
      </c>
      <c r="C37" s="339" t="s">
        <v>489</v>
      </c>
      <c r="D37" s="340" t="s">
        <v>93</v>
      </c>
      <c r="E37" s="206" t="s">
        <v>298</v>
      </c>
      <c r="F37" s="307">
        <v>7.875</v>
      </c>
      <c r="G37" s="206" t="s">
        <v>24</v>
      </c>
      <c r="H37" s="213">
        <f t="shared" si="0"/>
        <v>7.875</v>
      </c>
      <c r="I37" s="218">
        <v>400000</v>
      </c>
      <c r="J37" s="219">
        <f t="shared" si="3"/>
        <v>2000000</v>
      </c>
      <c r="K37" s="207"/>
    </row>
    <row r="38" spans="1:11" ht="18" customHeight="1">
      <c r="A38" s="257">
        <v>29</v>
      </c>
      <c r="B38" s="206">
        <v>7</v>
      </c>
      <c r="C38" s="339" t="s">
        <v>212</v>
      </c>
      <c r="D38" s="340" t="s">
        <v>386</v>
      </c>
      <c r="E38" s="206" t="s">
        <v>298</v>
      </c>
      <c r="F38" s="307">
        <v>7.875</v>
      </c>
      <c r="G38" s="206" t="s">
        <v>24</v>
      </c>
      <c r="H38" s="213">
        <f t="shared" si="0"/>
        <v>7.875</v>
      </c>
      <c r="I38" s="218">
        <v>400000</v>
      </c>
      <c r="J38" s="219">
        <f t="shared" si="3"/>
        <v>2000000</v>
      </c>
      <c r="K38" s="207"/>
    </row>
    <row r="39" spans="1:11" ht="18" customHeight="1">
      <c r="A39" s="257">
        <v>30</v>
      </c>
      <c r="B39" s="206">
        <v>8</v>
      </c>
      <c r="C39" s="339" t="s">
        <v>490</v>
      </c>
      <c r="D39" s="340" t="s">
        <v>192</v>
      </c>
      <c r="E39" s="206" t="s">
        <v>298</v>
      </c>
      <c r="F39" s="307">
        <v>7.8125</v>
      </c>
      <c r="G39" s="206" t="s">
        <v>24</v>
      </c>
      <c r="H39" s="213">
        <f t="shared" si="0"/>
        <v>7.8125</v>
      </c>
      <c r="I39" s="218">
        <v>400000</v>
      </c>
      <c r="J39" s="219">
        <f t="shared" si="3"/>
        <v>2000000</v>
      </c>
      <c r="K39" s="207"/>
    </row>
    <row r="40" spans="1:11" ht="18" customHeight="1">
      <c r="A40" s="257">
        <v>31</v>
      </c>
      <c r="B40" s="206">
        <v>9</v>
      </c>
      <c r="C40" s="339" t="s">
        <v>212</v>
      </c>
      <c r="D40" s="340" t="s">
        <v>290</v>
      </c>
      <c r="E40" s="206" t="s">
        <v>298</v>
      </c>
      <c r="F40" s="307">
        <v>7.53125</v>
      </c>
      <c r="G40" s="206" t="s">
        <v>24</v>
      </c>
      <c r="H40" s="213">
        <f t="shared" si="0"/>
        <v>7.53125</v>
      </c>
      <c r="I40" s="218">
        <v>400000</v>
      </c>
      <c r="J40" s="219">
        <f t="shared" si="3"/>
        <v>2000000</v>
      </c>
      <c r="K40" s="207"/>
    </row>
    <row r="41" spans="1:11" ht="18" customHeight="1">
      <c r="A41" s="257">
        <v>32</v>
      </c>
      <c r="B41" s="206">
        <v>10</v>
      </c>
      <c r="C41" s="339" t="s">
        <v>395</v>
      </c>
      <c r="D41" s="340" t="s">
        <v>100</v>
      </c>
      <c r="E41" s="206" t="s">
        <v>298</v>
      </c>
      <c r="F41" s="307">
        <v>7.53125</v>
      </c>
      <c r="G41" s="206" t="s">
        <v>24</v>
      </c>
      <c r="H41" s="213">
        <f t="shared" si="0"/>
        <v>7.53125</v>
      </c>
      <c r="I41" s="218">
        <v>400000</v>
      </c>
      <c r="J41" s="219">
        <f t="shared" si="3"/>
        <v>2000000</v>
      </c>
      <c r="K41" s="207"/>
    </row>
    <row r="42" spans="1:11" ht="18" customHeight="1">
      <c r="A42" s="257">
        <v>33</v>
      </c>
      <c r="B42" s="206">
        <v>11</v>
      </c>
      <c r="C42" s="339" t="s">
        <v>275</v>
      </c>
      <c r="D42" s="340" t="s">
        <v>35</v>
      </c>
      <c r="E42" s="206" t="s">
        <v>298</v>
      </c>
      <c r="F42" s="307">
        <v>7.5</v>
      </c>
      <c r="G42" s="206" t="s">
        <v>24</v>
      </c>
      <c r="H42" s="213">
        <f t="shared" si="0"/>
        <v>7.5</v>
      </c>
      <c r="I42" s="218">
        <v>400000</v>
      </c>
      <c r="J42" s="219">
        <f t="shared" si="3"/>
        <v>2000000</v>
      </c>
      <c r="K42" s="207"/>
    </row>
    <row r="43" spans="1:11" ht="18" customHeight="1">
      <c r="A43" s="257">
        <v>34</v>
      </c>
      <c r="B43" s="206">
        <v>1</v>
      </c>
      <c r="C43" s="339" t="s">
        <v>293</v>
      </c>
      <c r="D43" s="340" t="s">
        <v>41</v>
      </c>
      <c r="E43" s="206" t="s">
        <v>304</v>
      </c>
      <c r="F43" s="307">
        <v>8.21875</v>
      </c>
      <c r="G43" s="206" t="s">
        <v>24</v>
      </c>
      <c r="H43" s="213">
        <f aca="true" t="shared" si="4" ref="H43:H77">F43</f>
        <v>8.21875</v>
      </c>
      <c r="I43" s="218">
        <v>450000</v>
      </c>
      <c r="J43" s="219">
        <f t="shared" si="3"/>
        <v>2250000</v>
      </c>
      <c r="K43" s="207"/>
    </row>
    <row r="44" spans="1:11" ht="18" customHeight="1">
      <c r="A44" s="257">
        <v>35</v>
      </c>
      <c r="B44" s="206">
        <v>2</v>
      </c>
      <c r="C44" s="339" t="s">
        <v>396</v>
      </c>
      <c r="D44" s="340" t="s">
        <v>397</v>
      </c>
      <c r="E44" s="206" t="s">
        <v>304</v>
      </c>
      <c r="F44" s="307">
        <v>8.09375</v>
      </c>
      <c r="G44" s="206" t="s">
        <v>24</v>
      </c>
      <c r="H44" s="213">
        <f t="shared" si="4"/>
        <v>8.09375</v>
      </c>
      <c r="I44" s="218">
        <v>450000</v>
      </c>
      <c r="J44" s="219">
        <f t="shared" si="3"/>
        <v>2250000</v>
      </c>
      <c r="K44" s="207"/>
    </row>
    <row r="45" spans="1:11" ht="18" customHeight="1">
      <c r="A45" s="257">
        <v>36</v>
      </c>
      <c r="B45" s="206">
        <v>3</v>
      </c>
      <c r="C45" s="339" t="s">
        <v>212</v>
      </c>
      <c r="D45" s="340" t="s">
        <v>301</v>
      </c>
      <c r="E45" s="206" t="s">
        <v>304</v>
      </c>
      <c r="F45" s="307">
        <v>7.96875</v>
      </c>
      <c r="G45" s="206" t="s">
        <v>24</v>
      </c>
      <c r="H45" s="213">
        <f t="shared" si="4"/>
        <v>7.96875</v>
      </c>
      <c r="I45" s="218">
        <v>400000</v>
      </c>
      <c r="J45" s="219">
        <f t="shared" si="3"/>
        <v>2000000</v>
      </c>
      <c r="K45" s="207"/>
    </row>
    <row r="46" spans="1:11" ht="18" customHeight="1">
      <c r="A46" s="257">
        <v>37</v>
      </c>
      <c r="B46" s="206">
        <v>4</v>
      </c>
      <c r="C46" s="339" t="s">
        <v>502</v>
      </c>
      <c r="D46" s="340" t="s">
        <v>217</v>
      </c>
      <c r="E46" s="206" t="s">
        <v>304</v>
      </c>
      <c r="F46" s="307">
        <v>7.9375</v>
      </c>
      <c r="G46" s="206" t="s">
        <v>24</v>
      </c>
      <c r="H46" s="213">
        <f t="shared" si="4"/>
        <v>7.9375</v>
      </c>
      <c r="I46" s="218">
        <v>400000</v>
      </c>
      <c r="J46" s="219">
        <f t="shared" si="3"/>
        <v>2000000</v>
      </c>
      <c r="K46" s="207"/>
    </row>
    <row r="47" spans="1:11" ht="18" customHeight="1">
      <c r="A47" s="257">
        <v>38</v>
      </c>
      <c r="B47" s="206">
        <v>5</v>
      </c>
      <c r="C47" s="339" t="s">
        <v>447</v>
      </c>
      <c r="D47" s="340" t="s">
        <v>448</v>
      </c>
      <c r="E47" s="206" t="s">
        <v>304</v>
      </c>
      <c r="F47" s="307">
        <v>7.90625</v>
      </c>
      <c r="G47" s="206" t="s">
        <v>24</v>
      </c>
      <c r="H47" s="213">
        <f t="shared" si="4"/>
        <v>7.90625</v>
      </c>
      <c r="I47" s="218">
        <v>400000</v>
      </c>
      <c r="J47" s="219">
        <f t="shared" si="3"/>
        <v>2000000</v>
      </c>
      <c r="K47" s="207"/>
    </row>
    <row r="48" spans="1:11" ht="18" customHeight="1">
      <c r="A48" s="257">
        <v>39</v>
      </c>
      <c r="B48" s="206">
        <v>6</v>
      </c>
      <c r="C48" s="339" t="s">
        <v>297</v>
      </c>
      <c r="D48" s="340" t="s">
        <v>503</v>
      </c>
      <c r="E48" s="206" t="s">
        <v>304</v>
      </c>
      <c r="F48" s="307">
        <v>7.84375</v>
      </c>
      <c r="G48" s="206" t="s">
        <v>24</v>
      </c>
      <c r="H48" s="213">
        <f t="shared" si="4"/>
        <v>7.84375</v>
      </c>
      <c r="I48" s="218">
        <v>400000</v>
      </c>
      <c r="J48" s="219">
        <f t="shared" si="3"/>
        <v>2000000</v>
      </c>
      <c r="K48" s="207"/>
    </row>
    <row r="49" spans="1:11" ht="18" customHeight="1">
      <c r="A49" s="257">
        <v>40</v>
      </c>
      <c r="B49" s="206">
        <v>7</v>
      </c>
      <c r="C49" s="339" t="s">
        <v>446</v>
      </c>
      <c r="D49" s="340" t="s">
        <v>132</v>
      </c>
      <c r="E49" s="206" t="s">
        <v>304</v>
      </c>
      <c r="F49" s="307">
        <v>7.8125</v>
      </c>
      <c r="G49" s="206" t="s">
        <v>24</v>
      </c>
      <c r="H49" s="213">
        <f t="shared" si="4"/>
        <v>7.8125</v>
      </c>
      <c r="I49" s="218">
        <v>400000</v>
      </c>
      <c r="J49" s="219">
        <f t="shared" si="3"/>
        <v>2000000</v>
      </c>
      <c r="K49" s="207"/>
    </row>
    <row r="50" spans="1:11" ht="18" customHeight="1">
      <c r="A50" s="257">
        <v>41</v>
      </c>
      <c r="B50" s="206">
        <v>8</v>
      </c>
      <c r="C50" s="339" t="s">
        <v>302</v>
      </c>
      <c r="D50" s="340" t="s">
        <v>303</v>
      </c>
      <c r="E50" s="206" t="s">
        <v>304</v>
      </c>
      <c r="F50" s="307">
        <v>7.78125</v>
      </c>
      <c r="G50" s="206" t="s">
        <v>24</v>
      </c>
      <c r="H50" s="213">
        <f t="shared" si="4"/>
        <v>7.78125</v>
      </c>
      <c r="I50" s="218">
        <v>400000</v>
      </c>
      <c r="J50" s="219">
        <f t="shared" si="3"/>
        <v>2000000</v>
      </c>
      <c r="K50" s="207"/>
    </row>
    <row r="51" spans="1:11" ht="18" customHeight="1">
      <c r="A51" s="257">
        <v>42</v>
      </c>
      <c r="B51" s="206">
        <v>9</v>
      </c>
      <c r="C51" s="339" t="s">
        <v>449</v>
      </c>
      <c r="D51" s="340" t="s">
        <v>450</v>
      </c>
      <c r="E51" s="206" t="s">
        <v>304</v>
      </c>
      <c r="F51" s="307">
        <v>7.75</v>
      </c>
      <c r="G51" s="206" t="s">
        <v>24</v>
      </c>
      <c r="H51" s="213">
        <f t="shared" si="4"/>
        <v>7.75</v>
      </c>
      <c r="I51" s="218">
        <v>400000</v>
      </c>
      <c r="J51" s="219">
        <f t="shared" si="3"/>
        <v>2000000</v>
      </c>
      <c r="K51" s="207"/>
    </row>
    <row r="52" spans="1:11" ht="18" customHeight="1">
      <c r="A52" s="257">
        <v>43</v>
      </c>
      <c r="B52" s="206">
        <v>10</v>
      </c>
      <c r="C52" s="339" t="s">
        <v>214</v>
      </c>
      <c r="D52" s="340" t="s">
        <v>456</v>
      </c>
      <c r="E52" s="206" t="s">
        <v>304</v>
      </c>
      <c r="F52" s="307">
        <v>7.75</v>
      </c>
      <c r="G52" s="206" t="s">
        <v>24</v>
      </c>
      <c r="H52" s="213">
        <f t="shared" si="4"/>
        <v>7.75</v>
      </c>
      <c r="I52" s="218">
        <v>400000</v>
      </c>
      <c r="J52" s="219">
        <f t="shared" si="3"/>
        <v>2000000</v>
      </c>
      <c r="K52" s="207"/>
    </row>
    <row r="53" spans="1:11" ht="18" customHeight="1">
      <c r="A53" s="257">
        <v>44</v>
      </c>
      <c r="B53" s="206">
        <v>11</v>
      </c>
      <c r="C53" s="339" t="s">
        <v>275</v>
      </c>
      <c r="D53" s="340" t="s">
        <v>300</v>
      </c>
      <c r="E53" s="206" t="s">
        <v>304</v>
      </c>
      <c r="F53" s="307">
        <v>7.71875</v>
      </c>
      <c r="G53" s="206" t="s">
        <v>24</v>
      </c>
      <c r="H53" s="213">
        <f t="shared" si="4"/>
        <v>7.71875</v>
      </c>
      <c r="I53" s="218">
        <v>400000</v>
      </c>
      <c r="J53" s="219">
        <f t="shared" si="3"/>
        <v>2000000</v>
      </c>
      <c r="K53" s="207"/>
    </row>
    <row r="54" spans="1:11" ht="18" customHeight="1">
      <c r="A54" s="257">
        <v>45</v>
      </c>
      <c r="B54" s="206">
        <v>12</v>
      </c>
      <c r="C54" s="339" t="s">
        <v>297</v>
      </c>
      <c r="D54" s="340" t="s">
        <v>218</v>
      </c>
      <c r="E54" s="206" t="s">
        <v>304</v>
      </c>
      <c r="F54" s="307">
        <v>7.71875</v>
      </c>
      <c r="G54" s="206" t="s">
        <v>24</v>
      </c>
      <c r="H54" s="213">
        <f t="shared" si="4"/>
        <v>7.71875</v>
      </c>
      <c r="I54" s="218">
        <v>400000</v>
      </c>
      <c r="J54" s="219">
        <f t="shared" si="3"/>
        <v>2000000</v>
      </c>
      <c r="K54" s="207"/>
    </row>
    <row r="55" spans="1:11" ht="18" customHeight="1">
      <c r="A55" s="257">
        <v>46</v>
      </c>
      <c r="B55" s="206">
        <v>13</v>
      </c>
      <c r="C55" s="339" t="s">
        <v>455</v>
      </c>
      <c r="D55" s="340" t="s">
        <v>407</v>
      </c>
      <c r="E55" s="206" t="s">
        <v>304</v>
      </c>
      <c r="F55" s="307">
        <v>7.71875</v>
      </c>
      <c r="G55" s="206" t="s">
        <v>24</v>
      </c>
      <c r="H55" s="213">
        <f t="shared" si="4"/>
        <v>7.71875</v>
      </c>
      <c r="I55" s="218">
        <v>400000</v>
      </c>
      <c r="J55" s="219">
        <f t="shared" si="3"/>
        <v>2000000</v>
      </c>
      <c r="K55" s="207"/>
    </row>
    <row r="56" spans="1:11" ht="18" customHeight="1">
      <c r="A56" s="257">
        <v>47</v>
      </c>
      <c r="B56" s="206">
        <v>14</v>
      </c>
      <c r="C56" s="339" t="s">
        <v>504</v>
      </c>
      <c r="D56" s="340" t="s">
        <v>482</v>
      </c>
      <c r="E56" s="206" t="s">
        <v>304</v>
      </c>
      <c r="F56" s="307">
        <v>7.6875</v>
      </c>
      <c r="G56" s="206" t="s">
        <v>24</v>
      </c>
      <c r="H56" s="213">
        <f t="shared" si="4"/>
        <v>7.6875</v>
      </c>
      <c r="I56" s="218">
        <v>400000</v>
      </c>
      <c r="J56" s="219">
        <f t="shared" si="3"/>
        <v>2000000</v>
      </c>
      <c r="K56" s="207"/>
    </row>
    <row r="57" spans="1:11" ht="18" customHeight="1">
      <c r="A57" s="257">
        <v>48</v>
      </c>
      <c r="B57" s="206">
        <v>15</v>
      </c>
      <c r="C57" s="339" t="s">
        <v>412</v>
      </c>
      <c r="D57" s="340" t="s">
        <v>30</v>
      </c>
      <c r="E57" s="206" t="s">
        <v>304</v>
      </c>
      <c r="F57" s="307">
        <v>7.65625</v>
      </c>
      <c r="G57" s="206" t="s">
        <v>24</v>
      </c>
      <c r="H57" s="213">
        <f t="shared" si="4"/>
        <v>7.65625</v>
      </c>
      <c r="I57" s="218">
        <v>400000</v>
      </c>
      <c r="J57" s="219">
        <f t="shared" si="3"/>
        <v>2000000</v>
      </c>
      <c r="K57" s="207"/>
    </row>
    <row r="58" spans="1:11" ht="18" customHeight="1">
      <c r="A58" s="257">
        <v>49</v>
      </c>
      <c r="B58" s="206">
        <v>16</v>
      </c>
      <c r="C58" s="339" t="s">
        <v>212</v>
      </c>
      <c r="D58" s="340" t="s">
        <v>192</v>
      </c>
      <c r="E58" s="206" t="s">
        <v>304</v>
      </c>
      <c r="F58" s="307">
        <v>7.65625</v>
      </c>
      <c r="G58" s="206" t="s">
        <v>24</v>
      </c>
      <c r="H58" s="213">
        <f t="shared" si="4"/>
        <v>7.65625</v>
      </c>
      <c r="I58" s="218">
        <v>400000</v>
      </c>
      <c r="J58" s="219">
        <f t="shared" si="3"/>
        <v>2000000</v>
      </c>
      <c r="K58" s="207"/>
    </row>
    <row r="59" spans="1:11" ht="18" customHeight="1">
      <c r="A59" s="257">
        <v>50</v>
      </c>
      <c r="B59" s="206">
        <v>17</v>
      </c>
      <c r="C59" s="339" t="s">
        <v>297</v>
      </c>
      <c r="D59" s="340" t="s">
        <v>303</v>
      </c>
      <c r="E59" s="206" t="s">
        <v>304</v>
      </c>
      <c r="F59" s="307">
        <v>7.59375</v>
      </c>
      <c r="G59" s="206" t="s">
        <v>24</v>
      </c>
      <c r="H59" s="213">
        <f t="shared" si="4"/>
        <v>7.59375</v>
      </c>
      <c r="I59" s="218">
        <v>400000</v>
      </c>
      <c r="J59" s="219">
        <f t="shared" si="3"/>
        <v>2000000</v>
      </c>
      <c r="K59" s="207"/>
    </row>
    <row r="60" spans="1:11" ht="18" customHeight="1">
      <c r="A60" s="257">
        <v>51</v>
      </c>
      <c r="B60" s="206">
        <v>18</v>
      </c>
      <c r="C60" s="339" t="s">
        <v>505</v>
      </c>
      <c r="D60" s="340" t="s">
        <v>264</v>
      </c>
      <c r="E60" s="206" t="s">
        <v>304</v>
      </c>
      <c r="F60" s="307">
        <v>7.5625</v>
      </c>
      <c r="G60" s="206" t="s">
        <v>24</v>
      </c>
      <c r="H60" s="213">
        <f t="shared" si="4"/>
        <v>7.5625</v>
      </c>
      <c r="I60" s="218">
        <v>400000</v>
      </c>
      <c r="J60" s="219">
        <f t="shared" si="3"/>
        <v>2000000</v>
      </c>
      <c r="K60" s="207"/>
    </row>
    <row r="61" spans="1:11" ht="18" customHeight="1">
      <c r="A61" s="257">
        <v>52</v>
      </c>
      <c r="B61" s="206">
        <v>19</v>
      </c>
      <c r="C61" s="339" t="s">
        <v>278</v>
      </c>
      <c r="D61" s="340" t="s">
        <v>506</v>
      </c>
      <c r="E61" s="206" t="s">
        <v>304</v>
      </c>
      <c r="F61" s="307">
        <v>7.5625</v>
      </c>
      <c r="G61" s="206" t="s">
        <v>24</v>
      </c>
      <c r="H61" s="213">
        <f t="shared" si="4"/>
        <v>7.5625</v>
      </c>
      <c r="I61" s="218">
        <v>400000</v>
      </c>
      <c r="J61" s="219">
        <f t="shared" si="3"/>
        <v>2000000</v>
      </c>
      <c r="K61" s="207"/>
    </row>
    <row r="62" spans="1:11" ht="18" customHeight="1">
      <c r="A62" s="257">
        <v>53</v>
      </c>
      <c r="B62" s="206">
        <v>20</v>
      </c>
      <c r="C62" s="339" t="s">
        <v>214</v>
      </c>
      <c r="D62" s="340" t="s">
        <v>211</v>
      </c>
      <c r="E62" s="206" t="s">
        <v>304</v>
      </c>
      <c r="F62" s="307">
        <v>7.53125</v>
      </c>
      <c r="G62" s="206" t="s">
        <v>24</v>
      </c>
      <c r="H62" s="213">
        <f t="shared" si="4"/>
        <v>7.53125</v>
      </c>
      <c r="I62" s="218">
        <v>400000</v>
      </c>
      <c r="J62" s="219">
        <f t="shared" si="3"/>
        <v>2000000</v>
      </c>
      <c r="K62" s="207"/>
    </row>
    <row r="63" spans="1:11" ht="18" customHeight="1">
      <c r="A63" s="257">
        <v>54</v>
      </c>
      <c r="B63" s="206">
        <v>21</v>
      </c>
      <c r="C63" s="339" t="s">
        <v>212</v>
      </c>
      <c r="D63" s="340" t="s">
        <v>389</v>
      </c>
      <c r="E63" s="206" t="s">
        <v>304</v>
      </c>
      <c r="F63" s="307">
        <v>7.5</v>
      </c>
      <c r="G63" s="206" t="s">
        <v>24</v>
      </c>
      <c r="H63" s="213">
        <f t="shared" si="4"/>
        <v>7.5</v>
      </c>
      <c r="I63" s="218">
        <v>400000</v>
      </c>
      <c r="J63" s="219">
        <f t="shared" si="3"/>
        <v>2000000</v>
      </c>
      <c r="K63" s="207"/>
    </row>
    <row r="64" spans="1:11" ht="18" customHeight="1">
      <c r="A64" s="257">
        <v>55</v>
      </c>
      <c r="B64" s="206">
        <v>1</v>
      </c>
      <c r="C64" s="339" t="s">
        <v>212</v>
      </c>
      <c r="D64" s="340" t="s">
        <v>301</v>
      </c>
      <c r="E64" s="206" t="s">
        <v>311</v>
      </c>
      <c r="F64" s="307">
        <v>8.375</v>
      </c>
      <c r="G64" s="206" t="s">
        <v>24</v>
      </c>
      <c r="H64" s="213">
        <f t="shared" si="4"/>
        <v>8.375</v>
      </c>
      <c r="I64" s="218">
        <v>450000</v>
      </c>
      <c r="J64" s="219">
        <f t="shared" si="3"/>
        <v>2250000</v>
      </c>
      <c r="K64" s="207"/>
    </row>
    <row r="65" spans="1:11" ht="18" customHeight="1">
      <c r="A65" s="257">
        <v>56</v>
      </c>
      <c r="B65" s="206">
        <v>2</v>
      </c>
      <c r="C65" s="339" t="s">
        <v>212</v>
      </c>
      <c r="D65" s="340" t="s">
        <v>301</v>
      </c>
      <c r="E65" s="206" t="s">
        <v>311</v>
      </c>
      <c r="F65" s="307">
        <v>8.09375</v>
      </c>
      <c r="G65" s="206" t="s">
        <v>24</v>
      </c>
      <c r="H65" s="213">
        <f t="shared" si="4"/>
        <v>8.09375</v>
      </c>
      <c r="I65" s="218">
        <v>450000</v>
      </c>
      <c r="J65" s="219">
        <f t="shared" si="3"/>
        <v>2250000</v>
      </c>
      <c r="K65" s="207"/>
    </row>
    <row r="66" spans="1:11" ht="18" customHeight="1">
      <c r="A66" s="257">
        <v>57</v>
      </c>
      <c r="B66" s="206">
        <v>3</v>
      </c>
      <c r="C66" s="339" t="s">
        <v>411</v>
      </c>
      <c r="D66" s="340" t="s">
        <v>41</v>
      </c>
      <c r="E66" s="206" t="s">
        <v>311</v>
      </c>
      <c r="F66" s="307">
        <v>8.0625</v>
      </c>
      <c r="G66" s="206" t="s">
        <v>24</v>
      </c>
      <c r="H66" s="213">
        <f t="shared" si="4"/>
        <v>8.0625</v>
      </c>
      <c r="I66" s="218">
        <v>450000</v>
      </c>
      <c r="J66" s="219">
        <f t="shared" si="3"/>
        <v>2250000</v>
      </c>
      <c r="K66" s="207"/>
    </row>
    <row r="67" spans="1:11" ht="18" customHeight="1">
      <c r="A67" s="257">
        <v>58</v>
      </c>
      <c r="B67" s="206">
        <v>4</v>
      </c>
      <c r="C67" s="339" t="s">
        <v>214</v>
      </c>
      <c r="D67" s="340" t="s">
        <v>303</v>
      </c>
      <c r="E67" s="206" t="s">
        <v>311</v>
      </c>
      <c r="F67" s="307">
        <v>8.03125</v>
      </c>
      <c r="G67" s="206" t="s">
        <v>24</v>
      </c>
      <c r="H67" s="213">
        <f t="shared" si="4"/>
        <v>8.03125</v>
      </c>
      <c r="I67" s="218">
        <v>450000</v>
      </c>
      <c r="J67" s="219">
        <f aca="true" t="shared" si="5" ref="J67:J129">I67*5</f>
        <v>2250000</v>
      </c>
      <c r="K67" s="207"/>
    </row>
    <row r="68" spans="1:11" ht="18" customHeight="1">
      <c r="A68" s="257">
        <v>59</v>
      </c>
      <c r="B68" s="206">
        <v>5</v>
      </c>
      <c r="C68" s="339" t="s">
        <v>307</v>
      </c>
      <c r="D68" s="340" t="s">
        <v>308</v>
      </c>
      <c r="E68" s="206" t="s">
        <v>311</v>
      </c>
      <c r="F68" s="307">
        <v>8</v>
      </c>
      <c r="G68" s="206" t="s">
        <v>24</v>
      </c>
      <c r="H68" s="213">
        <f t="shared" si="4"/>
        <v>8</v>
      </c>
      <c r="I68" s="218">
        <v>450000</v>
      </c>
      <c r="J68" s="219">
        <f t="shared" si="5"/>
        <v>2250000</v>
      </c>
      <c r="K68" s="207"/>
    </row>
    <row r="69" spans="1:11" ht="18" customHeight="1">
      <c r="A69" s="257">
        <v>60</v>
      </c>
      <c r="B69" s="206">
        <v>6</v>
      </c>
      <c r="C69" s="339" t="s">
        <v>288</v>
      </c>
      <c r="D69" s="340" t="s">
        <v>386</v>
      </c>
      <c r="E69" s="206" t="s">
        <v>311</v>
      </c>
      <c r="F69" s="307">
        <v>8</v>
      </c>
      <c r="G69" s="206" t="s">
        <v>24</v>
      </c>
      <c r="H69" s="213">
        <f t="shared" si="4"/>
        <v>8</v>
      </c>
      <c r="I69" s="218">
        <v>450000</v>
      </c>
      <c r="J69" s="219">
        <f t="shared" si="5"/>
        <v>2250000</v>
      </c>
      <c r="K69" s="207"/>
    </row>
    <row r="70" spans="1:11" ht="18" customHeight="1">
      <c r="A70" s="257">
        <v>61</v>
      </c>
      <c r="B70" s="206">
        <v>7</v>
      </c>
      <c r="C70" s="339" t="s">
        <v>212</v>
      </c>
      <c r="D70" s="340" t="s">
        <v>100</v>
      </c>
      <c r="E70" s="206" t="s">
        <v>311</v>
      </c>
      <c r="F70" s="307">
        <v>7.90625</v>
      </c>
      <c r="G70" s="206" t="s">
        <v>24</v>
      </c>
      <c r="H70" s="213">
        <f t="shared" si="4"/>
        <v>7.90625</v>
      </c>
      <c r="I70" s="218">
        <v>400000</v>
      </c>
      <c r="J70" s="219">
        <f t="shared" si="5"/>
        <v>2000000</v>
      </c>
      <c r="K70" s="207"/>
    </row>
    <row r="71" spans="1:11" ht="18" customHeight="1">
      <c r="A71" s="257">
        <v>62</v>
      </c>
      <c r="B71" s="206">
        <v>8</v>
      </c>
      <c r="C71" s="339" t="s">
        <v>408</v>
      </c>
      <c r="D71" s="340" t="s">
        <v>41</v>
      </c>
      <c r="E71" s="206" t="s">
        <v>311</v>
      </c>
      <c r="F71" s="307">
        <v>7.75</v>
      </c>
      <c r="G71" s="206" t="s">
        <v>24</v>
      </c>
      <c r="H71" s="213">
        <f t="shared" si="4"/>
        <v>7.75</v>
      </c>
      <c r="I71" s="218">
        <v>400000</v>
      </c>
      <c r="J71" s="219">
        <f t="shared" si="5"/>
        <v>2000000</v>
      </c>
      <c r="K71" s="207"/>
    </row>
    <row r="72" spans="1:11" ht="18" customHeight="1">
      <c r="A72" s="257">
        <v>63</v>
      </c>
      <c r="B72" s="206">
        <v>9</v>
      </c>
      <c r="C72" s="339" t="s">
        <v>512</v>
      </c>
      <c r="D72" s="340" t="s">
        <v>389</v>
      </c>
      <c r="E72" s="206" t="s">
        <v>311</v>
      </c>
      <c r="F72" s="307">
        <v>7.6875</v>
      </c>
      <c r="G72" s="206" t="s">
        <v>24</v>
      </c>
      <c r="H72" s="213">
        <f t="shared" si="4"/>
        <v>7.6875</v>
      </c>
      <c r="I72" s="218">
        <v>400000</v>
      </c>
      <c r="J72" s="219">
        <f t="shared" si="5"/>
        <v>2000000</v>
      </c>
      <c r="K72" s="207"/>
    </row>
    <row r="73" spans="1:11" ht="18" customHeight="1">
      <c r="A73" s="257">
        <v>64</v>
      </c>
      <c r="B73" s="206">
        <v>10</v>
      </c>
      <c r="C73" s="339" t="s">
        <v>265</v>
      </c>
      <c r="D73" s="340" t="s">
        <v>290</v>
      </c>
      <c r="E73" s="206" t="s">
        <v>311</v>
      </c>
      <c r="F73" s="307">
        <v>7.5625</v>
      </c>
      <c r="G73" s="206" t="s">
        <v>24</v>
      </c>
      <c r="H73" s="213">
        <f t="shared" si="4"/>
        <v>7.5625</v>
      </c>
      <c r="I73" s="218">
        <v>400000</v>
      </c>
      <c r="J73" s="219">
        <f t="shared" si="5"/>
        <v>2000000</v>
      </c>
      <c r="K73" s="207"/>
    </row>
    <row r="74" spans="1:11" ht="18" customHeight="1">
      <c r="A74" s="257">
        <v>65</v>
      </c>
      <c r="B74" s="206">
        <v>11</v>
      </c>
      <c r="C74" s="339" t="s">
        <v>289</v>
      </c>
      <c r="D74" s="340" t="s">
        <v>37</v>
      </c>
      <c r="E74" s="206" t="s">
        <v>311</v>
      </c>
      <c r="F74" s="307">
        <v>7.53125</v>
      </c>
      <c r="G74" s="206" t="s">
        <v>24</v>
      </c>
      <c r="H74" s="213">
        <f t="shared" si="4"/>
        <v>7.53125</v>
      </c>
      <c r="I74" s="218">
        <v>400000</v>
      </c>
      <c r="J74" s="219">
        <f t="shared" si="5"/>
        <v>2000000</v>
      </c>
      <c r="K74" s="207"/>
    </row>
    <row r="75" spans="1:11" ht="18" customHeight="1">
      <c r="A75" s="257">
        <v>66</v>
      </c>
      <c r="B75" s="206">
        <v>12</v>
      </c>
      <c r="C75" s="339" t="s">
        <v>305</v>
      </c>
      <c r="D75" s="340" t="s">
        <v>35</v>
      </c>
      <c r="E75" s="206" t="s">
        <v>311</v>
      </c>
      <c r="F75" s="307">
        <v>7.53125</v>
      </c>
      <c r="G75" s="206" t="s">
        <v>24</v>
      </c>
      <c r="H75" s="213">
        <f t="shared" si="4"/>
        <v>7.53125</v>
      </c>
      <c r="I75" s="218">
        <v>400000</v>
      </c>
      <c r="J75" s="219">
        <f t="shared" si="5"/>
        <v>2000000</v>
      </c>
      <c r="K75" s="207"/>
    </row>
    <row r="76" spans="1:11" ht="18" customHeight="1">
      <c r="A76" s="257">
        <v>67</v>
      </c>
      <c r="B76" s="206">
        <v>13</v>
      </c>
      <c r="C76" s="339" t="s">
        <v>212</v>
      </c>
      <c r="D76" s="340" t="s">
        <v>306</v>
      </c>
      <c r="E76" s="206" t="s">
        <v>311</v>
      </c>
      <c r="F76" s="307">
        <v>7.53125</v>
      </c>
      <c r="G76" s="206" t="s">
        <v>24</v>
      </c>
      <c r="H76" s="213">
        <f t="shared" si="4"/>
        <v>7.53125</v>
      </c>
      <c r="I76" s="218">
        <v>400000</v>
      </c>
      <c r="J76" s="219">
        <f t="shared" si="5"/>
        <v>2000000</v>
      </c>
      <c r="K76" s="207"/>
    </row>
    <row r="77" spans="1:11" ht="18" customHeight="1">
      <c r="A77" s="257">
        <v>68</v>
      </c>
      <c r="B77" s="206">
        <v>14</v>
      </c>
      <c r="C77" s="339" t="s">
        <v>297</v>
      </c>
      <c r="D77" s="340" t="s">
        <v>485</v>
      </c>
      <c r="E77" s="206" t="s">
        <v>311</v>
      </c>
      <c r="F77" s="307">
        <v>7.5</v>
      </c>
      <c r="G77" s="206" t="s">
        <v>24</v>
      </c>
      <c r="H77" s="213">
        <f t="shared" si="4"/>
        <v>7.5</v>
      </c>
      <c r="I77" s="218">
        <v>400000</v>
      </c>
      <c r="J77" s="219">
        <f t="shared" si="5"/>
        <v>2000000</v>
      </c>
      <c r="K77" s="207"/>
    </row>
    <row r="78" spans="1:11" ht="18" customHeight="1">
      <c r="A78" s="257">
        <v>69</v>
      </c>
      <c r="B78" s="206">
        <v>1</v>
      </c>
      <c r="C78" s="229" t="s">
        <v>141</v>
      </c>
      <c r="D78" s="211" t="s">
        <v>41</v>
      </c>
      <c r="E78" s="206" t="s">
        <v>525</v>
      </c>
      <c r="F78" s="307">
        <v>7.6</v>
      </c>
      <c r="G78" s="206" t="s">
        <v>24</v>
      </c>
      <c r="H78" s="213">
        <f aca="true" t="shared" si="6" ref="H78:H148">F78</f>
        <v>7.6</v>
      </c>
      <c r="I78" s="218">
        <v>400000</v>
      </c>
      <c r="J78" s="219">
        <f t="shared" si="5"/>
        <v>2000000</v>
      </c>
      <c r="K78" s="207"/>
    </row>
    <row r="79" spans="1:11" ht="18" customHeight="1">
      <c r="A79" s="257">
        <v>70</v>
      </c>
      <c r="B79" s="206">
        <v>2</v>
      </c>
      <c r="C79" s="229" t="s">
        <v>21</v>
      </c>
      <c r="D79" s="211" t="s">
        <v>99</v>
      </c>
      <c r="E79" s="206" t="s">
        <v>525</v>
      </c>
      <c r="F79" s="307">
        <v>7.5</v>
      </c>
      <c r="G79" s="206" t="s">
        <v>24</v>
      </c>
      <c r="H79" s="213">
        <f t="shared" si="6"/>
        <v>7.5</v>
      </c>
      <c r="I79" s="218">
        <v>400000</v>
      </c>
      <c r="J79" s="219">
        <f t="shared" si="5"/>
        <v>2000000</v>
      </c>
      <c r="K79" s="207"/>
    </row>
    <row r="80" spans="1:11" ht="18" customHeight="1">
      <c r="A80" s="257">
        <v>71</v>
      </c>
      <c r="B80" s="206">
        <v>3</v>
      </c>
      <c r="C80" s="229" t="s">
        <v>520</v>
      </c>
      <c r="D80" s="211" t="s">
        <v>35</v>
      </c>
      <c r="E80" s="206" t="s">
        <v>525</v>
      </c>
      <c r="F80" s="307">
        <v>7.4</v>
      </c>
      <c r="G80" s="206" t="s">
        <v>24</v>
      </c>
      <c r="H80" s="213">
        <f t="shared" si="6"/>
        <v>7.4</v>
      </c>
      <c r="I80" s="218">
        <v>400000</v>
      </c>
      <c r="J80" s="219">
        <f t="shared" si="5"/>
        <v>2000000</v>
      </c>
      <c r="K80" s="207"/>
    </row>
    <row r="81" spans="1:13" ht="18" customHeight="1">
      <c r="A81" s="257">
        <v>72</v>
      </c>
      <c r="B81" s="206">
        <v>4</v>
      </c>
      <c r="C81" s="229" t="s">
        <v>521</v>
      </c>
      <c r="D81" s="211" t="s">
        <v>317</v>
      </c>
      <c r="E81" s="206" t="s">
        <v>525</v>
      </c>
      <c r="F81" s="307">
        <v>7.4</v>
      </c>
      <c r="G81" s="206" t="s">
        <v>24</v>
      </c>
      <c r="H81" s="213">
        <f t="shared" si="6"/>
        <v>7.4</v>
      </c>
      <c r="I81" s="218">
        <v>400000</v>
      </c>
      <c r="J81" s="219">
        <f t="shared" si="5"/>
        <v>2000000</v>
      </c>
      <c r="K81" s="207"/>
      <c r="L81">
        <v>300750000</v>
      </c>
      <c r="M81">
        <v>150.9</v>
      </c>
    </row>
    <row r="82" spans="1:13" ht="18" customHeight="1">
      <c r="A82" s="257">
        <v>73</v>
      </c>
      <c r="B82" s="206">
        <v>5</v>
      </c>
      <c r="C82" s="229" t="s">
        <v>522</v>
      </c>
      <c r="D82" s="211" t="s">
        <v>81</v>
      </c>
      <c r="E82" s="206" t="s">
        <v>525</v>
      </c>
      <c r="F82" s="307">
        <v>7.133333333333334</v>
      </c>
      <c r="G82" s="206" t="s">
        <v>24</v>
      </c>
      <c r="H82" s="213">
        <f>F82</f>
        <v>7.133333333333334</v>
      </c>
      <c r="I82" s="218">
        <v>400000</v>
      </c>
      <c r="J82" s="219">
        <f t="shared" si="5"/>
        <v>2000000</v>
      </c>
      <c r="K82" s="207"/>
      <c r="L82">
        <v>180250000</v>
      </c>
      <c r="M82">
        <v>149.6</v>
      </c>
    </row>
    <row r="83" spans="1:13" ht="18" customHeight="1">
      <c r="A83" s="257">
        <v>74</v>
      </c>
      <c r="B83" s="206">
        <v>6</v>
      </c>
      <c r="C83" s="229" t="s">
        <v>523</v>
      </c>
      <c r="D83" s="211" t="s">
        <v>524</v>
      </c>
      <c r="E83" s="206" t="s">
        <v>525</v>
      </c>
      <c r="F83" s="307">
        <v>7.133333333333334</v>
      </c>
      <c r="G83" s="206" t="s">
        <v>24</v>
      </c>
      <c r="H83" s="213">
        <f>F83</f>
        <v>7.133333333333334</v>
      </c>
      <c r="I83" s="218">
        <v>400000</v>
      </c>
      <c r="J83" s="219">
        <f t="shared" si="5"/>
        <v>2000000</v>
      </c>
      <c r="K83" s="207"/>
      <c r="L83">
        <v>155303000</v>
      </c>
      <c r="M83">
        <v>77651500</v>
      </c>
    </row>
    <row r="84" spans="1:11" ht="18" customHeight="1">
      <c r="A84" s="257">
        <v>75</v>
      </c>
      <c r="B84" s="206">
        <v>7</v>
      </c>
      <c r="C84" s="229" t="s">
        <v>659</v>
      </c>
      <c r="D84" s="211" t="s">
        <v>317</v>
      </c>
      <c r="E84" s="206" t="s">
        <v>525</v>
      </c>
      <c r="F84" s="307">
        <v>7.1</v>
      </c>
      <c r="G84" s="206" t="s">
        <v>24</v>
      </c>
      <c r="H84" s="213">
        <f>F84</f>
        <v>7.1</v>
      </c>
      <c r="I84" s="218">
        <v>400000</v>
      </c>
      <c r="J84" s="219">
        <f t="shared" si="5"/>
        <v>2000000</v>
      </c>
      <c r="K84" s="207"/>
    </row>
    <row r="85" spans="1:11" ht="18" customHeight="1">
      <c r="A85" s="257">
        <v>76</v>
      </c>
      <c r="B85" s="206">
        <v>8</v>
      </c>
      <c r="C85" s="229" t="s">
        <v>421</v>
      </c>
      <c r="D85" s="211" t="s">
        <v>62</v>
      </c>
      <c r="E85" s="206" t="s">
        <v>525</v>
      </c>
      <c r="F85" s="307">
        <v>7</v>
      </c>
      <c r="G85" s="206" t="s">
        <v>24</v>
      </c>
      <c r="H85" s="213">
        <f>F85</f>
        <v>7</v>
      </c>
      <c r="I85" s="218">
        <v>400000</v>
      </c>
      <c r="J85" s="219">
        <f t="shared" si="5"/>
        <v>2000000</v>
      </c>
      <c r="K85" s="207"/>
    </row>
    <row r="86" spans="1:11" ht="18" customHeight="1">
      <c r="A86" s="257">
        <v>77</v>
      </c>
      <c r="B86" s="206">
        <v>1</v>
      </c>
      <c r="C86" s="229" t="s">
        <v>34</v>
      </c>
      <c r="D86" s="211" t="s">
        <v>43</v>
      </c>
      <c r="E86" s="206" t="s">
        <v>531</v>
      </c>
      <c r="F86" s="307">
        <v>7.333333333333333</v>
      </c>
      <c r="G86" s="206" t="s">
        <v>24</v>
      </c>
      <c r="H86" s="213">
        <f t="shared" si="6"/>
        <v>7.333333333333333</v>
      </c>
      <c r="I86" s="218">
        <v>400000</v>
      </c>
      <c r="J86" s="219">
        <f t="shared" si="5"/>
        <v>2000000</v>
      </c>
      <c r="K86" s="207"/>
    </row>
    <row r="87" spans="1:11" ht="18" customHeight="1">
      <c r="A87" s="257">
        <v>78</v>
      </c>
      <c r="B87" s="206">
        <v>2</v>
      </c>
      <c r="C87" s="229" t="s">
        <v>237</v>
      </c>
      <c r="D87" s="211" t="s">
        <v>161</v>
      </c>
      <c r="E87" s="206" t="s">
        <v>531</v>
      </c>
      <c r="F87" s="307">
        <v>7.266666666666667</v>
      </c>
      <c r="G87" s="206" t="s">
        <v>24</v>
      </c>
      <c r="H87" s="213">
        <f aca="true" t="shared" si="7" ref="H87:H95">F87</f>
        <v>7.266666666666667</v>
      </c>
      <c r="I87" s="218">
        <v>400000</v>
      </c>
      <c r="J87" s="219">
        <f t="shared" si="5"/>
        <v>2000000</v>
      </c>
      <c r="K87" s="207"/>
    </row>
    <row r="88" spans="1:11" ht="18" customHeight="1">
      <c r="A88" s="257">
        <v>79</v>
      </c>
      <c r="B88" s="206">
        <v>3</v>
      </c>
      <c r="C88" s="229" t="s">
        <v>21</v>
      </c>
      <c r="D88" s="211" t="s">
        <v>526</v>
      </c>
      <c r="E88" s="206" t="s">
        <v>531</v>
      </c>
      <c r="F88" s="307">
        <v>7.266666666666667</v>
      </c>
      <c r="G88" s="206" t="s">
        <v>24</v>
      </c>
      <c r="H88" s="213">
        <f t="shared" si="7"/>
        <v>7.266666666666667</v>
      </c>
      <c r="I88" s="218">
        <v>400000</v>
      </c>
      <c r="J88" s="219">
        <f t="shared" si="5"/>
        <v>2000000</v>
      </c>
      <c r="K88" s="207"/>
    </row>
    <row r="89" spans="1:11" ht="18" customHeight="1">
      <c r="A89" s="257">
        <v>80</v>
      </c>
      <c r="B89" s="206">
        <v>4</v>
      </c>
      <c r="C89" s="229" t="s">
        <v>527</v>
      </c>
      <c r="D89" s="211" t="s">
        <v>528</v>
      </c>
      <c r="E89" s="206" t="s">
        <v>531</v>
      </c>
      <c r="F89" s="307">
        <v>7.233333333333333</v>
      </c>
      <c r="G89" s="206" t="s">
        <v>24</v>
      </c>
      <c r="H89" s="213">
        <f t="shared" si="7"/>
        <v>7.233333333333333</v>
      </c>
      <c r="I89" s="218">
        <v>400000</v>
      </c>
      <c r="J89" s="219">
        <f t="shared" si="5"/>
        <v>2000000</v>
      </c>
      <c r="K89" s="207"/>
    </row>
    <row r="90" spans="1:11" ht="18" customHeight="1">
      <c r="A90" s="257">
        <v>81</v>
      </c>
      <c r="B90" s="206">
        <v>5</v>
      </c>
      <c r="C90" s="229" t="s">
        <v>529</v>
      </c>
      <c r="D90" s="211" t="s">
        <v>144</v>
      </c>
      <c r="E90" s="206" t="s">
        <v>531</v>
      </c>
      <c r="F90" s="307">
        <v>7.233333333333333</v>
      </c>
      <c r="G90" s="206" t="s">
        <v>24</v>
      </c>
      <c r="H90" s="213">
        <f t="shared" si="7"/>
        <v>7.233333333333333</v>
      </c>
      <c r="I90" s="218">
        <v>400000</v>
      </c>
      <c r="J90" s="219">
        <f t="shared" si="5"/>
        <v>2000000</v>
      </c>
      <c r="K90" s="207"/>
    </row>
    <row r="91" spans="1:11" ht="18" customHeight="1">
      <c r="A91" s="257">
        <v>82</v>
      </c>
      <c r="B91" s="206">
        <v>6</v>
      </c>
      <c r="C91" s="229" t="s">
        <v>530</v>
      </c>
      <c r="D91" s="211" t="s">
        <v>41</v>
      </c>
      <c r="E91" s="206" t="s">
        <v>531</v>
      </c>
      <c r="F91" s="307">
        <v>7.2</v>
      </c>
      <c r="G91" s="206" t="s">
        <v>24</v>
      </c>
      <c r="H91" s="213">
        <f t="shared" si="7"/>
        <v>7.2</v>
      </c>
      <c r="I91" s="218">
        <v>400000</v>
      </c>
      <c r="J91" s="219">
        <f t="shared" si="5"/>
        <v>2000000</v>
      </c>
      <c r="K91" s="207"/>
    </row>
    <row r="92" spans="1:11" ht="18" customHeight="1">
      <c r="A92" s="257">
        <v>83</v>
      </c>
      <c r="B92" s="206">
        <v>7</v>
      </c>
      <c r="C92" s="229" t="s">
        <v>71</v>
      </c>
      <c r="D92" s="211" t="s">
        <v>341</v>
      </c>
      <c r="E92" s="206" t="s">
        <v>531</v>
      </c>
      <c r="F92" s="307">
        <v>7.1</v>
      </c>
      <c r="G92" s="206" t="s">
        <v>24</v>
      </c>
      <c r="H92" s="213">
        <f t="shared" si="7"/>
        <v>7.1</v>
      </c>
      <c r="I92" s="218">
        <v>400000</v>
      </c>
      <c r="J92" s="219">
        <f t="shared" si="5"/>
        <v>2000000</v>
      </c>
      <c r="K92" s="207"/>
    </row>
    <row r="93" spans="1:11" ht="18" customHeight="1">
      <c r="A93" s="257">
        <v>84</v>
      </c>
      <c r="B93" s="206">
        <v>8</v>
      </c>
      <c r="C93" s="229" t="s">
        <v>21</v>
      </c>
      <c r="D93" s="211" t="s">
        <v>132</v>
      </c>
      <c r="E93" s="206" t="s">
        <v>531</v>
      </c>
      <c r="F93" s="307">
        <v>7.066666666666666</v>
      </c>
      <c r="G93" s="206" t="s">
        <v>24</v>
      </c>
      <c r="H93" s="213">
        <f t="shared" si="7"/>
        <v>7.066666666666666</v>
      </c>
      <c r="I93" s="218">
        <v>400000</v>
      </c>
      <c r="J93" s="219">
        <f t="shared" si="5"/>
        <v>2000000</v>
      </c>
      <c r="K93" s="207"/>
    </row>
    <row r="94" spans="1:11" ht="18" customHeight="1">
      <c r="A94" s="257">
        <v>85</v>
      </c>
      <c r="B94" s="206">
        <v>9</v>
      </c>
      <c r="C94" s="229" t="s">
        <v>73</v>
      </c>
      <c r="D94" s="211" t="s">
        <v>603</v>
      </c>
      <c r="E94" s="206" t="s">
        <v>531</v>
      </c>
      <c r="F94" s="307">
        <v>7.033333333333333</v>
      </c>
      <c r="G94" s="206" t="s">
        <v>24</v>
      </c>
      <c r="H94" s="213">
        <f t="shared" si="7"/>
        <v>7.033333333333333</v>
      </c>
      <c r="I94" s="218">
        <v>400000</v>
      </c>
      <c r="J94" s="219">
        <f t="shared" si="5"/>
        <v>2000000</v>
      </c>
      <c r="K94" s="207"/>
    </row>
    <row r="95" spans="1:11" ht="18" customHeight="1">
      <c r="A95" s="257">
        <v>86</v>
      </c>
      <c r="B95" s="206">
        <v>10</v>
      </c>
      <c r="C95" s="229" t="s">
        <v>135</v>
      </c>
      <c r="D95" s="211" t="s">
        <v>663</v>
      </c>
      <c r="E95" s="206" t="s">
        <v>531</v>
      </c>
      <c r="F95" s="307">
        <v>7</v>
      </c>
      <c r="G95" s="206" t="s">
        <v>24</v>
      </c>
      <c r="H95" s="213">
        <f t="shared" si="7"/>
        <v>7</v>
      </c>
      <c r="I95" s="218">
        <v>400000</v>
      </c>
      <c r="J95" s="219">
        <f t="shared" si="5"/>
        <v>2000000</v>
      </c>
      <c r="K95" s="207"/>
    </row>
    <row r="96" spans="1:11" ht="18" customHeight="1">
      <c r="A96" s="257">
        <v>87</v>
      </c>
      <c r="B96" s="206">
        <v>1</v>
      </c>
      <c r="C96" s="229" t="s">
        <v>532</v>
      </c>
      <c r="D96" s="211" t="s">
        <v>37</v>
      </c>
      <c r="E96" s="206" t="s">
        <v>539</v>
      </c>
      <c r="F96" s="307">
        <v>7.633333333333334</v>
      </c>
      <c r="G96" s="206" t="s">
        <v>24</v>
      </c>
      <c r="H96" s="213">
        <f t="shared" si="6"/>
        <v>7.633333333333334</v>
      </c>
      <c r="I96" s="218">
        <v>400000</v>
      </c>
      <c r="J96" s="219">
        <f t="shared" si="5"/>
        <v>2000000</v>
      </c>
      <c r="K96" s="207"/>
    </row>
    <row r="97" spans="1:11" ht="18" customHeight="1">
      <c r="A97" s="257">
        <v>88</v>
      </c>
      <c r="B97" s="206">
        <v>2</v>
      </c>
      <c r="C97" s="229" t="s">
        <v>237</v>
      </c>
      <c r="D97" s="211" t="s">
        <v>45</v>
      </c>
      <c r="E97" s="206" t="s">
        <v>539</v>
      </c>
      <c r="F97" s="307">
        <v>7.633333333333334</v>
      </c>
      <c r="G97" s="206" t="s">
        <v>24</v>
      </c>
      <c r="H97" s="213">
        <f t="shared" si="6"/>
        <v>7.633333333333334</v>
      </c>
      <c r="I97" s="218">
        <v>400000</v>
      </c>
      <c r="J97" s="219">
        <f t="shared" si="5"/>
        <v>2000000</v>
      </c>
      <c r="K97" s="207"/>
    </row>
    <row r="98" spans="1:11" ht="18" customHeight="1">
      <c r="A98" s="257">
        <v>89</v>
      </c>
      <c r="B98" s="206">
        <v>3</v>
      </c>
      <c r="C98" s="229" t="s">
        <v>533</v>
      </c>
      <c r="D98" s="211" t="s">
        <v>100</v>
      </c>
      <c r="E98" s="206" t="s">
        <v>539</v>
      </c>
      <c r="F98" s="307">
        <v>7.5</v>
      </c>
      <c r="G98" s="206" t="s">
        <v>24</v>
      </c>
      <c r="H98" s="213">
        <f t="shared" si="6"/>
        <v>7.5</v>
      </c>
      <c r="I98" s="218">
        <v>400000</v>
      </c>
      <c r="J98" s="219">
        <f t="shared" si="5"/>
        <v>2000000</v>
      </c>
      <c r="K98" s="207"/>
    </row>
    <row r="99" spans="1:11" ht="18" customHeight="1">
      <c r="A99" s="257">
        <v>90</v>
      </c>
      <c r="B99" s="206">
        <v>4</v>
      </c>
      <c r="C99" s="229" t="s">
        <v>534</v>
      </c>
      <c r="D99" s="211" t="s">
        <v>99</v>
      </c>
      <c r="E99" s="206" t="s">
        <v>539</v>
      </c>
      <c r="F99" s="307">
        <v>7.4</v>
      </c>
      <c r="G99" s="206" t="s">
        <v>24</v>
      </c>
      <c r="H99" s="213">
        <f t="shared" si="6"/>
        <v>7.4</v>
      </c>
      <c r="I99" s="218">
        <v>400000</v>
      </c>
      <c r="J99" s="219">
        <f t="shared" si="5"/>
        <v>2000000</v>
      </c>
      <c r="K99" s="207"/>
    </row>
    <row r="100" spans="1:11" ht="18" customHeight="1">
      <c r="A100" s="257">
        <v>91</v>
      </c>
      <c r="B100" s="206">
        <v>5</v>
      </c>
      <c r="C100" s="229" t="s">
        <v>535</v>
      </c>
      <c r="D100" s="211" t="s">
        <v>30</v>
      </c>
      <c r="E100" s="206" t="s">
        <v>539</v>
      </c>
      <c r="F100" s="307">
        <v>7.366666666666666</v>
      </c>
      <c r="G100" s="206" t="s">
        <v>24</v>
      </c>
      <c r="H100" s="213">
        <f t="shared" si="6"/>
        <v>7.366666666666666</v>
      </c>
      <c r="I100" s="218">
        <v>400000</v>
      </c>
      <c r="J100" s="219">
        <f t="shared" si="5"/>
        <v>2000000</v>
      </c>
      <c r="K100" s="207"/>
    </row>
    <row r="101" spans="1:11" ht="18" customHeight="1">
      <c r="A101" s="257">
        <v>92</v>
      </c>
      <c r="B101" s="206">
        <v>6</v>
      </c>
      <c r="C101" s="229" t="s">
        <v>536</v>
      </c>
      <c r="D101" s="211" t="s">
        <v>257</v>
      </c>
      <c r="E101" s="206" t="s">
        <v>539</v>
      </c>
      <c r="F101" s="307">
        <v>7.3</v>
      </c>
      <c r="G101" s="206" t="s">
        <v>24</v>
      </c>
      <c r="H101" s="213">
        <f aca="true" t="shared" si="8" ref="H101:H107">F101</f>
        <v>7.3</v>
      </c>
      <c r="I101" s="218">
        <v>400000</v>
      </c>
      <c r="J101" s="219">
        <f t="shared" si="5"/>
        <v>2000000</v>
      </c>
      <c r="K101" s="207"/>
    </row>
    <row r="102" spans="1:11" ht="18" customHeight="1">
      <c r="A102" s="257">
        <v>93</v>
      </c>
      <c r="B102" s="206">
        <v>7</v>
      </c>
      <c r="C102" s="229" t="s">
        <v>331</v>
      </c>
      <c r="D102" s="211" t="s">
        <v>37</v>
      </c>
      <c r="E102" s="206" t="s">
        <v>539</v>
      </c>
      <c r="F102" s="307">
        <v>7.233333333333333</v>
      </c>
      <c r="G102" s="206" t="s">
        <v>24</v>
      </c>
      <c r="H102" s="213">
        <f t="shared" si="8"/>
        <v>7.233333333333333</v>
      </c>
      <c r="I102" s="218">
        <v>400000</v>
      </c>
      <c r="J102" s="219">
        <f t="shared" si="5"/>
        <v>2000000</v>
      </c>
      <c r="K102" s="207"/>
    </row>
    <row r="103" spans="1:11" ht="18" customHeight="1">
      <c r="A103" s="257">
        <v>94</v>
      </c>
      <c r="B103" s="206">
        <v>8</v>
      </c>
      <c r="C103" s="229" t="s">
        <v>354</v>
      </c>
      <c r="D103" s="211" t="s">
        <v>250</v>
      </c>
      <c r="E103" s="206" t="s">
        <v>539</v>
      </c>
      <c r="F103" s="307">
        <v>7.233333333333333</v>
      </c>
      <c r="G103" s="206" t="s">
        <v>24</v>
      </c>
      <c r="H103" s="213">
        <f t="shared" si="8"/>
        <v>7.233333333333333</v>
      </c>
      <c r="I103" s="218">
        <v>400000</v>
      </c>
      <c r="J103" s="219">
        <f t="shared" si="5"/>
        <v>2000000</v>
      </c>
      <c r="K103" s="207"/>
    </row>
    <row r="104" spans="1:11" ht="18" customHeight="1">
      <c r="A104" s="257">
        <v>95</v>
      </c>
      <c r="B104" s="206">
        <v>9</v>
      </c>
      <c r="C104" s="229" t="s">
        <v>21</v>
      </c>
      <c r="D104" s="211" t="s">
        <v>537</v>
      </c>
      <c r="E104" s="206" t="s">
        <v>539</v>
      </c>
      <c r="F104" s="307">
        <v>7.2</v>
      </c>
      <c r="G104" s="206" t="s">
        <v>24</v>
      </c>
      <c r="H104" s="213">
        <f t="shared" si="8"/>
        <v>7.2</v>
      </c>
      <c r="I104" s="218">
        <v>400000</v>
      </c>
      <c r="J104" s="219">
        <f t="shared" si="5"/>
        <v>2000000</v>
      </c>
      <c r="K104" s="207"/>
    </row>
    <row r="105" spans="1:11" ht="18" customHeight="1">
      <c r="A105" s="257">
        <v>96</v>
      </c>
      <c r="B105" s="206">
        <v>10</v>
      </c>
      <c r="C105" s="229" t="s">
        <v>538</v>
      </c>
      <c r="D105" s="211" t="s">
        <v>95</v>
      </c>
      <c r="E105" s="206" t="s">
        <v>539</v>
      </c>
      <c r="F105" s="307">
        <v>7.166666666666667</v>
      </c>
      <c r="G105" s="206" t="s">
        <v>24</v>
      </c>
      <c r="H105" s="213">
        <f t="shared" si="8"/>
        <v>7.166666666666667</v>
      </c>
      <c r="I105" s="218">
        <v>400000</v>
      </c>
      <c r="J105" s="219">
        <f t="shared" si="5"/>
        <v>2000000</v>
      </c>
      <c r="K105" s="207"/>
    </row>
    <row r="106" spans="1:11" ht="18" customHeight="1">
      <c r="A106" s="257">
        <v>97</v>
      </c>
      <c r="B106" s="206">
        <v>11</v>
      </c>
      <c r="C106" s="229" t="s">
        <v>660</v>
      </c>
      <c r="D106" s="211" t="s">
        <v>81</v>
      </c>
      <c r="E106" s="206" t="s">
        <v>539</v>
      </c>
      <c r="F106" s="307">
        <v>7.1</v>
      </c>
      <c r="G106" s="206" t="s">
        <v>24</v>
      </c>
      <c r="H106" s="213">
        <f t="shared" si="8"/>
        <v>7.1</v>
      </c>
      <c r="I106" s="218">
        <v>400000</v>
      </c>
      <c r="J106" s="219">
        <f t="shared" si="5"/>
        <v>2000000</v>
      </c>
      <c r="K106" s="207"/>
    </row>
    <row r="107" spans="1:11" ht="18" customHeight="1">
      <c r="A107" s="257">
        <v>98</v>
      </c>
      <c r="B107" s="206">
        <v>12</v>
      </c>
      <c r="C107" s="229" t="s">
        <v>664</v>
      </c>
      <c r="D107" s="211" t="s">
        <v>95</v>
      </c>
      <c r="E107" s="206" t="s">
        <v>539</v>
      </c>
      <c r="F107" s="307">
        <v>7</v>
      </c>
      <c r="G107" s="206" t="s">
        <v>24</v>
      </c>
      <c r="H107" s="213">
        <f t="shared" si="8"/>
        <v>7</v>
      </c>
      <c r="I107" s="218">
        <v>400000</v>
      </c>
      <c r="J107" s="219">
        <f t="shared" si="5"/>
        <v>2000000</v>
      </c>
      <c r="K107" s="207"/>
    </row>
    <row r="108" spans="1:11" ht="18" customHeight="1">
      <c r="A108" s="257">
        <v>99</v>
      </c>
      <c r="B108" s="206">
        <v>1</v>
      </c>
      <c r="C108" s="229" t="s">
        <v>123</v>
      </c>
      <c r="D108" s="211" t="s">
        <v>192</v>
      </c>
      <c r="E108" s="206" t="s">
        <v>544</v>
      </c>
      <c r="F108" s="307">
        <v>7.733333333333333</v>
      </c>
      <c r="G108" s="206" t="s">
        <v>24</v>
      </c>
      <c r="H108" s="213">
        <f t="shared" si="6"/>
        <v>7.733333333333333</v>
      </c>
      <c r="I108" s="218">
        <v>400000</v>
      </c>
      <c r="J108" s="219">
        <f t="shared" si="5"/>
        <v>2000000</v>
      </c>
      <c r="K108" s="207"/>
    </row>
    <row r="109" spans="1:11" ht="18" customHeight="1">
      <c r="A109" s="257">
        <v>100</v>
      </c>
      <c r="B109" s="206">
        <v>2</v>
      </c>
      <c r="C109" s="229" t="s">
        <v>540</v>
      </c>
      <c r="D109" s="211" t="s">
        <v>132</v>
      </c>
      <c r="E109" s="206" t="s">
        <v>544</v>
      </c>
      <c r="F109" s="307">
        <v>7.666666666666667</v>
      </c>
      <c r="G109" s="206" t="s">
        <v>24</v>
      </c>
      <c r="H109" s="213">
        <f t="shared" si="6"/>
        <v>7.666666666666667</v>
      </c>
      <c r="I109" s="218">
        <v>400000</v>
      </c>
      <c r="J109" s="219">
        <f t="shared" si="5"/>
        <v>2000000</v>
      </c>
      <c r="K109" s="207"/>
    </row>
    <row r="110" spans="1:11" ht="18" customHeight="1">
      <c r="A110" s="257">
        <v>101</v>
      </c>
      <c r="B110" s="206">
        <v>3</v>
      </c>
      <c r="C110" s="229" t="s">
        <v>141</v>
      </c>
      <c r="D110" s="211" t="s">
        <v>541</v>
      </c>
      <c r="E110" s="206" t="s">
        <v>544</v>
      </c>
      <c r="F110" s="307">
        <v>7.466666666666667</v>
      </c>
      <c r="G110" s="206" t="s">
        <v>24</v>
      </c>
      <c r="H110" s="213">
        <f t="shared" si="6"/>
        <v>7.466666666666667</v>
      </c>
      <c r="I110" s="218">
        <v>400000</v>
      </c>
      <c r="J110" s="219">
        <f t="shared" si="5"/>
        <v>2000000</v>
      </c>
      <c r="K110" s="207"/>
    </row>
    <row r="111" spans="1:11" ht="18" customHeight="1">
      <c r="A111" s="257">
        <v>102</v>
      </c>
      <c r="B111" s="206">
        <v>4</v>
      </c>
      <c r="C111" s="229" t="s">
        <v>354</v>
      </c>
      <c r="D111" s="211" t="s">
        <v>528</v>
      </c>
      <c r="E111" s="206" t="s">
        <v>544</v>
      </c>
      <c r="F111" s="307">
        <v>7.233333333333333</v>
      </c>
      <c r="G111" s="206" t="s">
        <v>24</v>
      </c>
      <c r="H111" s="213">
        <f>F111</f>
        <v>7.233333333333333</v>
      </c>
      <c r="I111" s="218">
        <v>400000</v>
      </c>
      <c r="J111" s="219">
        <f t="shared" si="5"/>
        <v>2000000</v>
      </c>
      <c r="K111" s="207"/>
    </row>
    <row r="112" spans="1:11" ht="18" customHeight="1">
      <c r="A112" s="257">
        <v>103</v>
      </c>
      <c r="B112" s="206">
        <v>5</v>
      </c>
      <c r="C112" s="229" t="s">
        <v>21</v>
      </c>
      <c r="D112" s="211" t="s">
        <v>542</v>
      </c>
      <c r="E112" s="206" t="s">
        <v>544</v>
      </c>
      <c r="F112" s="307">
        <v>7.133333333333334</v>
      </c>
      <c r="G112" s="206" t="s">
        <v>24</v>
      </c>
      <c r="H112" s="213">
        <f>F112</f>
        <v>7.133333333333334</v>
      </c>
      <c r="I112" s="218">
        <v>400000</v>
      </c>
      <c r="J112" s="219">
        <f t="shared" si="5"/>
        <v>2000000</v>
      </c>
      <c r="K112" s="207"/>
    </row>
    <row r="113" spans="1:11" ht="18" customHeight="1">
      <c r="A113" s="257">
        <v>104</v>
      </c>
      <c r="B113" s="206">
        <v>6</v>
      </c>
      <c r="C113" s="229" t="s">
        <v>543</v>
      </c>
      <c r="D113" s="211" t="s">
        <v>124</v>
      </c>
      <c r="E113" s="206" t="s">
        <v>544</v>
      </c>
      <c r="F113" s="307">
        <v>7.133333333333334</v>
      </c>
      <c r="G113" s="206" t="s">
        <v>24</v>
      </c>
      <c r="H113" s="213">
        <f>F113</f>
        <v>7.133333333333334</v>
      </c>
      <c r="I113" s="218">
        <v>400000</v>
      </c>
      <c r="J113" s="219">
        <f t="shared" si="5"/>
        <v>2000000</v>
      </c>
      <c r="K113" s="207"/>
    </row>
    <row r="114" spans="1:11" ht="18" customHeight="1">
      <c r="A114" s="257">
        <v>105</v>
      </c>
      <c r="B114" s="206">
        <v>1</v>
      </c>
      <c r="C114" s="229" t="s">
        <v>34</v>
      </c>
      <c r="D114" s="211" t="s">
        <v>82</v>
      </c>
      <c r="E114" s="206" t="s">
        <v>547</v>
      </c>
      <c r="F114" s="307">
        <v>7.484848484848484</v>
      </c>
      <c r="G114" s="206" t="s">
        <v>24</v>
      </c>
      <c r="H114" s="213">
        <f t="shared" si="6"/>
        <v>7.484848484848484</v>
      </c>
      <c r="I114" s="218">
        <v>400000</v>
      </c>
      <c r="J114" s="219">
        <f t="shared" si="5"/>
        <v>2000000</v>
      </c>
      <c r="K114" s="207"/>
    </row>
    <row r="115" spans="1:11" ht="18" customHeight="1">
      <c r="A115" s="257">
        <v>106</v>
      </c>
      <c r="B115" s="206">
        <v>2</v>
      </c>
      <c r="C115" s="229" t="s">
        <v>130</v>
      </c>
      <c r="D115" s="211" t="s">
        <v>192</v>
      </c>
      <c r="E115" s="206" t="s">
        <v>547</v>
      </c>
      <c r="F115" s="307">
        <v>7.454545454545454</v>
      </c>
      <c r="G115" s="206" t="s">
        <v>24</v>
      </c>
      <c r="H115" s="213">
        <f t="shared" si="6"/>
        <v>7.454545454545454</v>
      </c>
      <c r="I115" s="218">
        <v>400000</v>
      </c>
      <c r="J115" s="219">
        <f t="shared" si="5"/>
        <v>2000000</v>
      </c>
      <c r="K115" s="207"/>
    </row>
    <row r="116" spans="1:11" ht="18" customHeight="1">
      <c r="A116" s="257">
        <v>107</v>
      </c>
      <c r="B116" s="206">
        <v>3</v>
      </c>
      <c r="C116" s="229" t="s">
        <v>545</v>
      </c>
      <c r="D116" s="211" t="s">
        <v>41</v>
      </c>
      <c r="E116" s="206" t="s">
        <v>547</v>
      </c>
      <c r="F116" s="307">
        <v>7.393939393939394</v>
      </c>
      <c r="G116" s="206" t="s">
        <v>24</v>
      </c>
      <c r="H116" s="213">
        <f t="shared" si="6"/>
        <v>7.393939393939394</v>
      </c>
      <c r="I116" s="218">
        <v>400000</v>
      </c>
      <c r="J116" s="219">
        <f t="shared" si="5"/>
        <v>2000000</v>
      </c>
      <c r="K116" s="207"/>
    </row>
    <row r="117" spans="1:11" ht="18" customHeight="1">
      <c r="A117" s="257">
        <v>108</v>
      </c>
      <c r="B117" s="206">
        <v>4</v>
      </c>
      <c r="C117" s="229" t="s">
        <v>546</v>
      </c>
      <c r="D117" s="211" t="s">
        <v>45</v>
      </c>
      <c r="E117" s="206" t="s">
        <v>547</v>
      </c>
      <c r="F117" s="307">
        <v>7.151515151515151</v>
      </c>
      <c r="G117" s="206" t="s">
        <v>24</v>
      </c>
      <c r="H117" s="213">
        <f>F117</f>
        <v>7.151515151515151</v>
      </c>
      <c r="I117" s="218">
        <v>400000</v>
      </c>
      <c r="J117" s="219">
        <f t="shared" si="5"/>
        <v>2000000</v>
      </c>
      <c r="K117" s="207"/>
    </row>
    <row r="118" spans="1:11" ht="18" customHeight="1">
      <c r="A118" s="257">
        <v>109</v>
      </c>
      <c r="B118" s="206">
        <v>5</v>
      </c>
      <c r="C118" s="229" t="s">
        <v>21</v>
      </c>
      <c r="D118" s="211" t="s">
        <v>661</v>
      </c>
      <c r="E118" s="206" t="s">
        <v>547</v>
      </c>
      <c r="F118" s="307">
        <v>7.03030303030303</v>
      </c>
      <c r="G118" s="206" t="s">
        <v>24</v>
      </c>
      <c r="H118" s="213">
        <f>F118</f>
        <v>7.03030303030303</v>
      </c>
      <c r="I118" s="218">
        <v>400000</v>
      </c>
      <c r="J118" s="219">
        <f t="shared" si="5"/>
        <v>2000000</v>
      </c>
      <c r="K118" s="207"/>
    </row>
    <row r="119" spans="1:11" ht="18" customHeight="1">
      <c r="A119" s="257">
        <v>110</v>
      </c>
      <c r="B119" s="206">
        <v>6</v>
      </c>
      <c r="C119" s="229" t="s">
        <v>123</v>
      </c>
      <c r="D119" s="211" t="s">
        <v>537</v>
      </c>
      <c r="E119" s="206" t="s">
        <v>547</v>
      </c>
      <c r="F119" s="307">
        <v>7.03030303030303</v>
      </c>
      <c r="G119" s="206" t="s">
        <v>24</v>
      </c>
      <c r="H119" s="213">
        <f>F119</f>
        <v>7.03030303030303</v>
      </c>
      <c r="I119" s="218">
        <v>400000</v>
      </c>
      <c r="J119" s="219">
        <f t="shared" si="5"/>
        <v>2000000</v>
      </c>
      <c r="K119" s="207"/>
    </row>
    <row r="120" spans="1:11" ht="18" customHeight="1">
      <c r="A120" s="257">
        <v>111</v>
      </c>
      <c r="B120" s="206">
        <v>1</v>
      </c>
      <c r="C120" s="229" t="s">
        <v>40</v>
      </c>
      <c r="D120" s="211" t="s">
        <v>556</v>
      </c>
      <c r="E120" s="206" t="s">
        <v>631</v>
      </c>
      <c r="F120" s="307">
        <v>7.32</v>
      </c>
      <c r="G120" s="206" t="s">
        <v>24</v>
      </c>
      <c r="H120" s="213">
        <f t="shared" si="6"/>
        <v>7.32</v>
      </c>
      <c r="I120" s="218">
        <v>400000</v>
      </c>
      <c r="J120" s="219">
        <f t="shared" si="5"/>
        <v>2000000</v>
      </c>
      <c r="K120" s="207"/>
    </row>
    <row r="121" spans="1:11" ht="18" customHeight="1">
      <c r="A121" s="257">
        <v>112</v>
      </c>
      <c r="B121" s="206">
        <v>2</v>
      </c>
      <c r="C121" s="381" t="s">
        <v>652</v>
      </c>
      <c r="D121" s="211" t="s">
        <v>653</v>
      </c>
      <c r="E121" s="206" t="s">
        <v>631</v>
      </c>
      <c r="F121" s="307">
        <v>7.11</v>
      </c>
      <c r="G121" s="206" t="s">
        <v>24</v>
      </c>
      <c r="H121" s="213">
        <f t="shared" si="6"/>
        <v>7.11</v>
      </c>
      <c r="I121" s="218">
        <v>400000</v>
      </c>
      <c r="J121" s="219">
        <f t="shared" si="5"/>
        <v>2000000</v>
      </c>
      <c r="K121" s="207"/>
    </row>
    <row r="122" spans="1:11" ht="18" customHeight="1">
      <c r="A122" s="257">
        <v>113</v>
      </c>
      <c r="B122" s="206">
        <v>3</v>
      </c>
      <c r="C122" s="381" t="s">
        <v>654</v>
      </c>
      <c r="D122" s="211" t="s">
        <v>419</v>
      </c>
      <c r="E122" s="206" t="s">
        <v>631</v>
      </c>
      <c r="F122" s="307">
        <v>7.05</v>
      </c>
      <c r="G122" s="206" t="s">
        <v>24</v>
      </c>
      <c r="H122" s="213">
        <f t="shared" si="6"/>
        <v>7.05</v>
      </c>
      <c r="I122" s="218">
        <v>400000</v>
      </c>
      <c r="J122" s="219">
        <f t="shared" si="5"/>
        <v>2000000</v>
      </c>
      <c r="K122" s="207"/>
    </row>
    <row r="123" spans="1:11" ht="18" customHeight="1">
      <c r="A123" s="257">
        <v>114</v>
      </c>
      <c r="B123" s="206">
        <v>4</v>
      </c>
      <c r="C123" s="381" t="s">
        <v>73</v>
      </c>
      <c r="D123" s="211" t="s">
        <v>49</v>
      </c>
      <c r="E123" s="206" t="s">
        <v>631</v>
      </c>
      <c r="F123" s="307">
        <v>7</v>
      </c>
      <c r="G123" s="206" t="s">
        <v>24</v>
      </c>
      <c r="H123" s="213">
        <f t="shared" si="6"/>
        <v>7</v>
      </c>
      <c r="I123" s="218">
        <v>400000</v>
      </c>
      <c r="J123" s="219">
        <f t="shared" si="5"/>
        <v>2000000</v>
      </c>
      <c r="K123" s="207"/>
    </row>
    <row r="124" spans="1:11" ht="18" customHeight="1">
      <c r="A124" s="257">
        <v>115</v>
      </c>
      <c r="B124" s="206">
        <v>1</v>
      </c>
      <c r="C124" s="379" t="s">
        <v>633</v>
      </c>
      <c r="D124" s="211" t="s">
        <v>632</v>
      </c>
      <c r="E124" s="206" t="s">
        <v>639</v>
      </c>
      <c r="F124" s="307">
        <v>8.26</v>
      </c>
      <c r="G124" s="206" t="s">
        <v>24</v>
      </c>
      <c r="H124" s="213">
        <f t="shared" si="6"/>
        <v>8.26</v>
      </c>
      <c r="I124" s="218">
        <v>450000</v>
      </c>
      <c r="J124" s="219">
        <f t="shared" si="5"/>
        <v>2250000</v>
      </c>
      <c r="K124" s="207"/>
    </row>
    <row r="125" spans="1:11" ht="18" customHeight="1">
      <c r="A125" s="257">
        <v>116</v>
      </c>
      <c r="B125" s="206">
        <v>2</v>
      </c>
      <c r="C125" s="379" t="s">
        <v>634</v>
      </c>
      <c r="D125" s="211" t="s">
        <v>537</v>
      </c>
      <c r="E125" s="206" t="s">
        <v>639</v>
      </c>
      <c r="F125" s="307">
        <v>7.37</v>
      </c>
      <c r="G125" s="206" t="s">
        <v>24</v>
      </c>
      <c r="H125" s="213">
        <f t="shared" si="6"/>
        <v>7.37</v>
      </c>
      <c r="I125" s="218">
        <v>400000</v>
      </c>
      <c r="J125" s="219">
        <f t="shared" si="5"/>
        <v>2000000</v>
      </c>
      <c r="K125" s="207"/>
    </row>
    <row r="126" spans="1:11" ht="18" customHeight="1">
      <c r="A126" s="257">
        <v>117</v>
      </c>
      <c r="B126" s="206">
        <v>3</v>
      </c>
      <c r="C126" s="379" t="s">
        <v>635</v>
      </c>
      <c r="D126" s="211" t="s">
        <v>382</v>
      </c>
      <c r="E126" s="206" t="s">
        <v>639</v>
      </c>
      <c r="F126" s="307">
        <v>7.26</v>
      </c>
      <c r="G126" s="206" t="s">
        <v>24</v>
      </c>
      <c r="H126" s="213">
        <f t="shared" si="6"/>
        <v>7.26</v>
      </c>
      <c r="I126" s="218">
        <v>400000</v>
      </c>
      <c r="J126" s="219">
        <f t="shared" si="5"/>
        <v>2000000</v>
      </c>
      <c r="K126" s="207"/>
    </row>
    <row r="127" spans="1:11" ht="18" customHeight="1">
      <c r="A127" s="257">
        <v>118</v>
      </c>
      <c r="B127" s="206">
        <v>4</v>
      </c>
      <c r="C127" s="379" t="s">
        <v>636</v>
      </c>
      <c r="D127" s="211" t="s">
        <v>254</v>
      </c>
      <c r="E127" s="206" t="s">
        <v>639</v>
      </c>
      <c r="F127" s="307">
        <v>7.26</v>
      </c>
      <c r="G127" s="206" t="s">
        <v>24</v>
      </c>
      <c r="H127" s="213">
        <f t="shared" si="6"/>
        <v>7.26</v>
      </c>
      <c r="I127" s="218">
        <v>400000</v>
      </c>
      <c r="J127" s="219">
        <f t="shared" si="5"/>
        <v>2000000</v>
      </c>
      <c r="K127" s="207"/>
    </row>
    <row r="128" spans="1:11" ht="18" customHeight="1">
      <c r="A128" s="257">
        <v>119</v>
      </c>
      <c r="B128" s="206">
        <v>5</v>
      </c>
      <c r="C128" s="379" t="s">
        <v>637</v>
      </c>
      <c r="D128" s="211" t="s">
        <v>181</v>
      </c>
      <c r="E128" s="206" t="s">
        <v>639</v>
      </c>
      <c r="F128" s="307">
        <v>7.16</v>
      </c>
      <c r="G128" s="206" t="s">
        <v>24</v>
      </c>
      <c r="H128" s="213">
        <f t="shared" si="6"/>
        <v>7.16</v>
      </c>
      <c r="I128" s="218">
        <v>400000</v>
      </c>
      <c r="J128" s="219">
        <f t="shared" si="5"/>
        <v>2000000</v>
      </c>
      <c r="K128" s="207"/>
    </row>
    <row r="129" spans="1:11" ht="18" customHeight="1">
      <c r="A129" s="257">
        <v>120</v>
      </c>
      <c r="B129" s="206">
        <v>6</v>
      </c>
      <c r="C129" s="379" t="s">
        <v>638</v>
      </c>
      <c r="D129" s="211" t="s">
        <v>565</v>
      </c>
      <c r="E129" s="206" t="s">
        <v>639</v>
      </c>
      <c r="F129" s="307">
        <v>7.16</v>
      </c>
      <c r="G129" s="206" t="s">
        <v>24</v>
      </c>
      <c r="H129" s="213">
        <f t="shared" si="6"/>
        <v>7.16</v>
      </c>
      <c r="I129" s="218">
        <v>400000</v>
      </c>
      <c r="J129" s="219">
        <f t="shared" si="5"/>
        <v>2000000</v>
      </c>
      <c r="K129" s="207"/>
    </row>
    <row r="130" spans="1:11" ht="18" customHeight="1">
      <c r="A130" s="257">
        <v>121</v>
      </c>
      <c r="B130" s="206">
        <v>7</v>
      </c>
      <c r="C130" s="382" t="s">
        <v>50</v>
      </c>
      <c r="D130" s="211" t="s">
        <v>308</v>
      </c>
      <c r="E130" s="206" t="s">
        <v>639</v>
      </c>
      <c r="F130" s="307">
        <v>7</v>
      </c>
      <c r="G130" s="206" t="s">
        <v>24</v>
      </c>
      <c r="H130" s="213">
        <f t="shared" si="6"/>
        <v>7</v>
      </c>
      <c r="I130" s="218">
        <v>400000</v>
      </c>
      <c r="J130" s="219">
        <f aca="true" t="shared" si="9" ref="J130:J177">I130*5</f>
        <v>2000000</v>
      </c>
      <c r="K130" s="207"/>
    </row>
    <row r="131" spans="1:11" ht="18" customHeight="1">
      <c r="A131" s="257">
        <v>122</v>
      </c>
      <c r="B131" s="206">
        <v>8</v>
      </c>
      <c r="C131" s="382" t="s">
        <v>50</v>
      </c>
      <c r="D131" s="211" t="s">
        <v>124</v>
      </c>
      <c r="E131" s="206" t="s">
        <v>639</v>
      </c>
      <c r="F131" s="307">
        <v>7</v>
      </c>
      <c r="G131" s="206" t="s">
        <v>24</v>
      </c>
      <c r="H131" s="213">
        <f t="shared" si="6"/>
        <v>7</v>
      </c>
      <c r="I131" s="218">
        <v>400000</v>
      </c>
      <c r="J131" s="219">
        <f t="shared" si="9"/>
        <v>2000000</v>
      </c>
      <c r="K131" s="207"/>
    </row>
    <row r="132" spans="1:11" ht="18" customHeight="1">
      <c r="A132" s="257">
        <v>123</v>
      </c>
      <c r="B132" s="206">
        <v>1</v>
      </c>
      <c r="C132" s="379" t="s">
        <v>643</v>
      </c>
      <c r="D132" s="211" t="s">
        <v>334</v>
      </c>
      <c r="E132" s="206" t="s">
        <v>640</v>
      </c>
      <c r="F132" s="307">
        <v>7.63</v>
      </c>
      <c r="G132" s="206" t="s">
        <v>24</v>
      </c>
      <c r="H132" s="213">
        <f t="shared" si="6"/>
        <v>7.63</v>
      </c>
      <c r="I132" s="218">
        <v>400000</v>
      </c>
      <c r="J132" s="219">
        <f t="shared" si="9"/>
        <v>2000000</v>
      </c>
      <c r="K132" s="207"/>
    </row>
    <row r="133" spans="1:11" ht="18" customHeight="1">
      <c r="A133" s="257">
        <v>124</v>
      </c>
      <c r="B133" s="206">
        <v>2</v>
      </c>
      <c r="C133" s="379" t="s">
        <v>644</v>
      </c>
      <c r="D133" s="211" t="s">
        <v>41</v>
      </c>
      <c r="E133" s="206" t="s">
        <v>640</v>
      </c>
      <c r="F133" s="307">
        <v>7.47</v>
      </c>
      <c r="G133" s="206" t="s">
        <v>24</v>
      </c>
      <c r="H133" s="213">
        <f t="shared" si="6"/>
        <v>7.47</v>
      </c>
      <c r="I133" s="218">
        <v>400000</v>
      </c>
      <c r="J133" s="219">
        <f t="shared" si="9"/>
        <v>2000000</v>
      </c>
      <c r="K133" s="207"/>
    </row>
    <row r="134" spans="1:11" ht="18" customHeight="1">
      <c r="A134" s="257">
        <v>125</v>
      </c>
      <c r="B134" s="206">
        <v>3</v>
      </c>
      <c r="C134" s="379" t="s">
        <v>645</v>
      </c>
      <c r="D134" s="211" t="s">
        <v>221</v>
      </c>
      <c r="E134" s="206" t="s">
        <v>640</v>
      </c>
      <c r="F134" s="307">
        <v>7.32</v>
      </c>
      <c r="G134" s="206" t="s">
        <v>24</v>
      </c>
      <c r="H134" s="213">
        <f t="shared" si="6"/>
        <v>7.32</v>
      </c>
      <c r="I134" s="218">
        <v>400000</v>
      </c>
      <c r="J134" s="219">
        <f t="shared" si="9"/>
        <v>2000000</v>
      </c>
      <c r="K134" s="207"/>
    </row>
    <row r="135" spans="1:11" ht="18" customHeight="1">
      <c r="A135" s="257">
        <v>126</v>
      </c>
      <c r="B135" s="206">
        <v>4</v>
      </c>
      <c r="C135" s="379" t="s">
        <v>646</v>
      </c>
      <c r="D135" s="211" t="s">
        <v>641</v>
      </c>
      <c r="E135" s="206" t="s">
        <v>640</v>
      </c>
      <c r="F135" s="307">
        <v>7.21</v>
      </c>
      <c r="G135" s="206" t="s">
        <v>24</v>
      </c>
      <c r="H135" s="213">
        <f t="shared" si="6"/>
        <v>7.21</v>
      </c>
      <c r="I135" s="218">
        <v>400000</v>
      </c>
      <c r="J135" s="219">
        <f t="shared" si="9"/>
        <v>2000000</v>
      </c>
      <c r="K135" s="207"/>
    </row>
    <row r="136" spans="1:11" ht="18" customHeight="1">
      <c r="A136" s="257">
        <v>127</v>
      </c>
      <c r="B136" s="206">
        <v>5</v>
      </c>
      <c r="C136" s="379" t="s">
        <v>647</v>
      </c>
      <c r="D136" s="211" t="s">
        <v>642</v>
      </c>
      <c r="E136" s="206" t="s">
        <v>640</v>
      </c>
      <c r="F136" s="307">
        <v>7.16</v>
      </c>
      <c r="G136" s="206" t="s">
        <v>24</v>
      </c>
      <c r="H136" s="213">
        <f t="shared" si="6"/>
        <v>7.16</v>
      </c>
      <c r="I136" s="218">
        <v>400000</v>
      </c>
      <c r="J136" s="219">
        <f t="shared" si="9"/>
        <v>2000000</v>
      </c>
      <c r="K136" s="207"/>
    </row>
    <row r="137" spans="1:11" ht="18" customHeight="1">
      <c r="A137" s="257">
        <v>128</v>
      </c>
      <c r="B137" s="206">
        <v>6</v>
      </c>
      <c r="C137" s="379" t="s">
        <v>648</v>
      </c>
      <c r="D137" s="211" t="s">
        <v>257</v>
      </c>
      <c r="E137" s="206" t="s">
        <v>640</v>
      </c>
      <c r="F137" s="307">
        <v>7.16</v>
      </c>
      <c r="G137" s="206" t="s">
        <v>24</v>
      </c>
      <c r="H137" s="213">
        <f t="shared" si="6"/>
        <v>7.16</v>
      </c>
      <c r="I137" s="218">
        <v>400000</v>
      </c>
      <c r="J137" s="219">
        <f t="shared" si="9"/>
        <v>2000000</v>
      </c>
      <c r="K137" s="207"/>
    </row>
    <row r="138" spans="1:11" ht="18" customHeight="1">
      <c r="A138" s="257">
        <v>129</v>
      </c>
      <c r="B138" s="206">
        <v>7</v>
      </c>
      <c r="C138" s="382" t="s">
        <v>655</v>
      </c>
      <c r="D138" s="211" t="s">
        <v>30</v>
      </c>
      <c r="E138" s="206" t="s">
        <v>640</v>
      </c>
      <c r="F138" s="307">
        <v>7</v>
      </c>
      <c r="G138" s="206" t="s">
        <v>24</v>
      </c>
      <c r="H138" s="213">
        <f t="shared" si="6"/>
        <v>7</v>
      </c>
      <c r="I138" s="218">
        <v>400000</v>
      </c>
      <c r="J138" s="219">
        <f t="shared" si="9"/>
        <v>2000000</v>
      </c>
      <c r="K138" s="207"/>
    </row>
    <row r="139" spans="1:11" ht="18" customHeight="1">
      <c r="A139" s="257">
        <v>130</v>
      </c>
      <c r="B139" s="206">
        <v>1</v>
      </c>
      <c r="C139" s="379" t="s">
        <v>637</v>
      </c>
      <c r="D139" s="211" t="s">
        <v>382</v>
      </c>
      <c r="E139" s="206" t="s">
        <v>649</v>
      </c>
      <c r="F139" s="307">
        <v>7.32</v>
      </c>
      <c r="G139" s="206" t="s">
        <v>24</v>
      </c>
      <c r="H139" s="213">
        <f t="shared" si="6"/>
        <v>7.32</v>
      </c>
      <c r="I139" s="218">
        <v>400000</v>
      </c>
      <c r="J139" s="219">
        <f t="shared" si="9"/>
        <v>2000000</v>
      </c>
      <c r="K139" s="207"/>
    </row>
    <row r="140" spans="1:11" ht="18" customHeight="1">
      <c r="A140" s="257">
        <v>131</v>
      </c>
      <c r="B140" s="206">
        <v>2</v>
      </c>
      <c r="C140" s="379" t="s">
        <v>637</v>
      </c>
      <c r="D140" s="211" t="s">
        <v>650</v>
      </c>
      <c r="E140" s="206" t="s">
        <v>649</v>
      </c>
      <c r="F140" s="307">
        <v>7.21</v>
      </c>
      <c r="G140" s="206" t="s">
        <v>24</v>
      </c>
      <c r="H140" s="213">
        <f t="shared" si="6"/>
        <v>7.21</v>
      </c>
      <c r="I140" s="218">
        <v>400000</v>
      </c>
      <c r="J140" s="219">
        <f t="shared" si="9"/>
        <v>2000000</v>
      </c>
      <c r="K140" s="207"/>
    </row>
    <row r="141" spans="1:11" ht="18" customHeight="1">
      <c r="A141" s="257">
        <v>132</v>
      </c>
      <c r="B141" s="206">
        <v>3</v>
      </c>
      <c r="C141" s="383" t="s">
        <v>656</v>
      </c>
      <c r="D141" s="211" t="s">
        <v>84</v>
      </c>
      <c r="E141" s="206" t="s">
        <v>649</v>
      </c>
      <c r="F141" s="307">
        <v>7.05</v>
      </c>
      <c r="G141" s="206" t="s">
        <v>24</v>
      </c>
      <c r="H141" s="213">
        <f t="shared" si="6"/>
        <v>7.05</v>
      </c>
      <c r="I141" s="218">
        <v>400000</v>
      </c>
      <c r="J141" s="219">
        <f t="shared" si="9"/>
        <v>2000000</v>
      </c>
      <c r="K141" s="207"/>
    </row>
    <row r="142" spans="1:11" ht="18" customHeight="1">
      <c r="A142" s="257">
        <v>133</v>
      </c>
      <c r="B142" s="206">
        <v>4</v>
      </c>
      <c r="C142" s="383" t="s">
        <v>210</v>
      </c>
      <c r="D142" s="211" t="s">
        <v>213</v>
      </c>
      <c r="E142" s="206" t="s">
        <v>649</v>
      </c>
      <c r="F142" s="307">
        <v>7</v>
      </c>
      <c r="G142" s="206" t="s">
        <v>24</v>
      </c>
      <c r="H142" s="213">
        <f t="shared" si="6"/>
        <v>7</v>
      </c>
      <c r="I142" s="218">
        <v>400000</v>
      </c>
      <c r="J142" s="219">
        <f t="shared" si="9"/>
        <v>2000000</v>
      </c>
      <c r="K142" s="207"/>
    </row>
    <row r="143" spans="1:11" ht="18" customHeight="1">
      <c r="A143" s="257">
        <v>134</v>
      </c>
      <c r="B143" s="206">
        <v>1</v>
      </c>
      <c r="C143" s="275" t="s">
        <v>246</v>
      </c>
      <c r="D143" s="276" t="s">
        <v>247</v>
      </c>
      <c r="E143" s="206" t="s">
        <v>156</v>
      </c>
      <c r="F143" s="307">
        <v>9.095238095238095</v>
      </c>
      <c r="G143" s="206" t="s">
        <v>24</v>
      </c>
      <c r="H143" s="213">
        <f t="shared" si="6"/>
        <v>9.095238095238095</v>
      </c>
      <c r="I143" s="218">
        <v>420000</v>
      </c>
      <c r="J143" s="219">
        <f t="shared" si="9"/>
        <v>2100000</v>
      </c>
      <c r="K143" s="207"/>
    </row>
    <row r="144" spans="1:11" ht="18" customHeight="1">
      <c r="A144" s="257">
        <v>135</v>
      </c>
      <c r="B144" s="206">
        <v>2</v>
      </c>
      <c r="C144" s="275" t="s">
        <v>210</v>
      </c>
      <c r="D144" s="276" t="s">
        <v>211</v>
      </c>
      <c r="E144" s="206" t="s">
        <v>156</v>
      </c>
      <c r="F144" s="307">
        <v>8.904761904761905</v>
      </c>
      <c r="G144" s="206" t="s">
        <v>24</v>
      </c>
      <c r="H144" s="213">
        <f t="shared" si="6"/>
        <v>8.904761904761905</v>
      </c>
      <c r="I144" s="218">
        <v>370000</v>
      </c>
      <c r="J144" s="219">
        <f t="shared" si="9"/>
        <v>1850000</v>
      </c>
      <c r="K144" s="207"/>
    </row>
    <row r="145" spans="1:11" ht="18" customHeight="1">
      <c r="A145" s="257">
        <v>136</v>
      </c>
      <c r="B145" s="206">
        <v>3</v>
      </c>
      <c r="C145" s="275" t="s">
        <v>548</v>
      </c>
      <c r="D145" s="276" t="s">
        <v>292</v>
      </c>
      <c r="E145" s="206" t="s">
        <v>156</v>
      </c>
      <c r="F145" s="307">
        <v>8.571428571428571</v>
      </c>
      <c r="G145" s="206" t="s">
        <v>24</v>
      </c>
      <c r="H145" s="213">
        <f t="shared" si="6"/>
        <v>8.571428571428571</v>
      </c>
      <c r="I145" s="218">
        <v>370000</v>
      </c>
      <c r="J145" s="219">
        <f t="shared" si="9"/>
        <v>1850000</v>
      </c>
      <c r="K145" s="207"/>
    </row>
    <row r="146" spans="1:11" ht="18" customHeight="1">
      <c r="A146" s="257">
        <v>137</v>
      </c>
      <c r="B146" s="206">
        <v>4</v>
      </c>
      <c r="C146" s="275" t="s">
        <v>212</v>
      </c>
      <c r="D146" s="276" t="s">
        <v>213</v>
      </c>
      <c r="E146" s="206" t="s">
        <v>156</v>
      </c>
      <c r="F146" s="307">
        <v>8.523809523809524</v>
      </c>
      <c r="G146" s="206" t="s">
        <v>24</v>
      </c>
      <c r="H146" s="213">
        <f t="shared" si="6"/>
        <v>8.523809523809524</v>
      </c>
      <c r="I146" s="218">
        <v>370000</v>
      </c>
      <c r="J146" s="219">
        <f t="shared" si="9"/>
        <v>1850000</v>
      </c>
      <c r="K146" s="207"/>
    </row>
    <row r="147" spans="1:11" ht="18" customHeight="1">
      <c r="A147" s="257">
        <v>138</v>
      </c>
      <c r="B147" s="206">
        <v>5</v>
      </c>
      <c r="C147" s="275" t="s">
        <v>549</v>
      </c>
      <c r="D147" s="276" t="s">
        <v>550</v>
      </c>
      <c r="E147" s="206" t="s">
        <v>156</v>
      </c>
      <c r="F147" s="307">
        <v>8.523809523809524</v>
      </c>
      <c r="G147" s="206" t="s">
        <v>24</v>
      </c>
      <c r="H147" s="213">
        <f t="shared" si="6"/>
        <v>8.523809523809524</v>
      </c>
      <c r="I147" s="218">
        <v>370000</v>
      </c>
      <c r="J147" s="219">
        <f t="shared" si="9"/>
        <v>1850000</v>
      </c>
      <c r="K147" s="207"/>
    </row>
    <row r="148" spans="1:11" ht="18" customHeight="1">
      <c r="A148" s="257">
        <v>139</v>
      </c>
      <c r="B148" s="206">
        <v>6</v>
      </c>
      <c r="C148" s="275" t="s">
        <v>289</v>
      </c>
      <c r="D148" s="276" t="s">
        <v>93</v>
      </c>
      <c r="E148" s="206" t="s">
        <v>156</v>
      </c>
      <c r="F148" s="307">
        <v>8.428571428571429</v>
      </c>
      <c r="G148" s="206" t="s">
        <v>24</v>
      </c>
      <c r="H148" s="213">
        <f t="shared" si="6"/>
        <v>8.428571428571429</v>
      </c>
      <c r="I148" s="218">
        <v>370000</v>
      </c>
      <c r="J148" s="219">
        <f t="shared" si="9"/>
        <v>1850000</v>
      </c>
      <c r="K148" s="207"/>
    </row>
    <row r="149" spans="1:11" ht="18" customHeight="1">
      <c r="A149" s="257">
        <v>140</v>
      </c>
      <c r="B149" s="206">
        <v>7</v>
      </c>
      <c r="C149" s="275" t="s">
        <v>378</v>
      </c>
      <c r="D149" s="276" t="s">
        <v>379</v>
      </c>
      <c r="E149" s="206" t="s">
        <v>156</v>
      </c>
      <c r="F149" s="307">
        <v>8.428571428571429</v>
      </c>
      <c r="G149" s="206" t="s">
        <v>24</v>
      </c>
      <c r="H149" s="213">
        <f aca="true" t="shared" si="10" ref="H149:H191">F149</f>
        <v>8.428571428571429</v>
      </c>
      <c r="I149" s="218">
        <v>370000</v>
      </c>
      <c r="J149" s="219">
        <f t="shared" si="9"/>
        <v>1850000</v>
      </c>
      <c r="K149" s="207"/>
    </row>
    <row r="150" spans="1:11" ht="18" customHeight="1">
      <c r="A150" s="257">
        <v>141</v>
      </c>
      <c r="B150" s="206">
        <v>8</v>
      </c>
      <c r="C150" s="275" t="s">
        <v>551</v>
      </c>
      <c r="D150" s="276" t="s">
        <v>77</v>
      </c>
      <c r="E150" s="206" t="s">
        <v>156</v>
      </c>
      <c r="F150" s="307">
        <v>8.380952380952381</v>
      </c>
      <c r="G150" s="206" t="s">
        <v>24</v>
      </c>
      <c r="H150" s="213">
        <f t="shared" si="10"/>
        <v>8.380952380952381</v>
      </c>
      <c r="I150" s="218">
        <v>370000</v>
      </c>
      <c r="J150" s="219">
        <f t="shared" si="9"/>
        <v>1850000</v>
      </c>
      <c r="K150" s="207"/>
    </row>
    <row r="151" spans="1:11" ht="18" customHeight="1">
      <c r="A151" s="257">
        <v>142</v>
      </c>
      <c r="B151" s="206">
        <v>9</v>
      </c>
      <c r="C151" s="275" t="s">
        <v>432</v>
      </c>
      <c r="D151" s="276" t="s">
        <v>62</v>
      </c>
      <c r="E151" s="206" t="s">
        <v>156</v>
      </c>
      <c r="F151" s="307">
        <v>8.19047619047619</v>
      </c>
      <c r="G151" s="206" t="s">
        <v>24</v>
      </c>
      <c r="H151" s="213">
        <f t="shared" si="10"/>
        <v>8.19047619047619</v>
      </c>
      <c r="I151" s="218">
        <v>370000</v>
      </c>
      <c r="J151" s="219">
        <f t="shared" si="9"/>
        <v>1850000</v>
      </c>
      <c r="K151" s="207"/>
    </row>
    <row r="152" spans="1:11" ht="18" customHeight="1">
      <c r="A152" s="257">
        <v>143</v>
      </c>
      <c r="B152" s="206">
        <v>10</v>
      </c>
      <c r="C152" s="275" t="s">
        <v>212</v>
      </c>
      <c r="D152" s="276" t="s">
        <v>552</v>
      </c>
      <c r="E152" s="206" t="s">
        <v>156</v>
      </c>
      <c r="F152" s="307">
        <v>8.142857142857142</v>
      </c>
      <c r="G152" s="206" t="s">
        <v>24</v>
      </c>
      <c r="H152" s="213">
        <f t="shared" si="10"/>
        <v>8.142857142857142</v>
      </c>
      <c r="I152" s="218">
        <v>370000</v>
      </c>
      <c r="J152" s="219">
        <f t="shared" si="9"/>
        <v>1850000</v>
      </c>
      <c r="K152" s="207"/>
    </row>
    <row r="153" spans="1:11" ht="18" customHeight="1">
      <c r="A153" s="257">
        <v>144</v>
      </c>
      <c r="B153" s="206">
        <v>11</v>
      </c>
      <c r="C153" s="275" t="s">
        <v>455</v>
      </c>
      <c r="D153" s="276" t="s">
        <v>553</v>
      </c>
      <c r="E153" s="206" t="s">
        <v>156</v>
      </c>
      <c r="F153" s="307">
        <v>8.142857142857142</v>
      </c>
      <c r="G153" s="206" t="s">
        <v>24</v>
      </c>
      <c r="H153" s="213">
        <f t="shared" si="10"/>
        <v>8.142857142857142</v>
      </c>
      <c r="I153" s="218">
        <v>370000</v>
      </c>
      <c r="J153" s="219">
        <f t="shared" si="9"/>
        <v>1850000</v>
      </c>
      <c r="K153" s="207"/>
    </row>
    <row r="154" spans="1:11" ht="18" customHeight="1">
      <c r="A154" s="257">
        <v>145</v>
      </c>
      <c r="B154" s="206">
        <v>12</v>
      </c>
      <c r="C154" s="275" t="s">
        <v>280</v>
      </c>
      <c r="D154" s="276" t="s">
        <v>554</v>
      </c>
      <c r="E154" s="206" t="s">
        <v>156</v>
      </c>
      <c r="F154" s="307">
        <v>8</v>
      </c>
      <c r="G154" s="206" t="s">
        <v>24</v>
      </c>
      <c r="H154" s="213">
        <f t="shared" si="10"/>
        <v>8</v>
      </c>
      <c r="I154" s="218">
        <v>370000</v>
      </c>
      <c r="J154" s="219">
        <f t="shared" si="9"/>
        <v>1850000</v>
      </c>
      <c r="K154" s="207"/>
    </row>
    <row r="155" spans="1:11" ht="18" customHeight="1">
      <c r="A155" s="257">
        <v>146</v>
      </c>
      <c r="B155" s="206">
        <v>13</v>
      </c>
      <c r="C155" s="376" t="s">
        <v>555</v>
      </c>
      <c r="D155" s="377" t="s">
        <v>119</v>
      </c>
      <c r="E155" s="206" t="s">
        <v>156</v>
      </c>
      <c r="F155" s="307">
        <v>7.9523809523809526</v>
      </c>
      <c r="G155" s="206" t="s">
        <v>24</v>
      </c>
      <c r="H155" s="213">
        <f t="shared" si="10"/>
        <v>7.9523809523809526</v>
      </c>
      <c r="I155" s="218">
        <v>320000</v>
      </c>
      <c r="J155" s="219">
        <f t="shared" si="9"/>
        <v>1600000</v>
      </c>
      <c r="K155" s="207"/>
    </row>
    <row r="156" spans="1:11" ht="18" customHeight="1">
      <c r="A156" s="257">
        <v>147</v>
      </c>
      <c r="B156" s="206">
        <v>14</v>
      </c>
      <c r="C156" s="275" t="s">
        <v>492</v>
      </c>
      <c r="D156" s="276" t="s">
        <v>217</v>
      </c>
      <c r="E156" s="206" t="s">
        <v>156</v>
      </c>
      <c r="F156" s="307">
        <v>7.857142857142857</v>
      </c>
      <c r="G156" s="206" t="s">
        <v>24</v>
      </c>
      <c r="H156" s="213">
        <f t="shared" si="10"/>
        <v>7.857142857142857</v>
      </c>
      <c r="I156" s="218">
        <v>320000</v>
      </c>
      <c r="J156" s="219">
        <f t="shared" si="9"/>
        <v>1600000</v>
      </c>
      <c r="K156" s="207"/>
    </row>
    <row r="157" spans="1:11" ht="18" customHeight="1">
      <c r="A157" s="257">
        <v>148</v>
      </c>
      <c r="B157" s="206">
        <v>15</v>
      </c>
      <c r="C157" s="275" t="s">
        <v>492</v>
      </c>
      <c r="D157" s="276" t="s">
        <v>556</v>
      </c>
      <c r="E157" s="206" t="s">
        <v>156</v>
      </c>
      <c r="F157" s="307">
        <v>7.857142857142857</v>
      </c>
      <c r="G157" s="206" t="s">
        <v>24</v>
      </c>
      <c r="H157" s="213">
        <f t="shared" si="10"/>
        <v>7.857142857142857</v>
      </c>
      <c r="I157" s="218">
        <v>320000</v>
      </c>
      <c r="J157" s="219">
        <f t="shared" si="9"/>
        <v>1600000</v>
      </c>
      <c r="K157" s="207"/>
    </row>
    <row r="158" spans="1:11" ht="18" customHeight="1">
      <c r="A158" s="257">
        <v>149</v>
      </c>
      <c r="B158" s="206">
        <v>16</v>
      </c>
      <c r="C158" s="275" t="s">
        <v>557</v>
      </c>
      <c r="D158" s="276" t="s">
        <v>213</v>
      </c>
      <c r="E158" s="206" t="s">
        <v>156</v>
      </c>
      <c r="F158" s="307">
        <v>7.571428571428571</v>
      </c>
      <c r="G158" s="206" t="s">
        <v>24</v>
      </c>
      <c r="H158" s="213">
        <f t="shared" si="10"/>
        <v>7.571428571428571</v>
      </c>
      <c r="I158" s="218">
        <v>320000</v>
      </c>
      <c r="J158" s="219">
        <f t="shared" si="9"/>
        <v>1600000</v>
      </c>
      <c r="K158" s="207"/>
    </row>
    <row r="159" spans="1:11" ht="17.25" customHeight="1">
      <c r="A159" s="257">
        <v>150</v>
      </c>
      <c r="B159" s="206">
        <v>17</v>
      </c>
      <c r="C159" s="275" t="s">
        <v>278</v>
      </c>
      <c r="D159" s="276" t="s">
        <v>558</v>
      </c>
      <c r="E159" s="206" t="s">
        <v>156</v>
      </c>
      <c r="F159" s="307">
        <v>7.571428571428571</v>
      </c>
      <c r="G159" s="206" t="s">
        <v>24</v>
      </c>
      <c r="H159" s="213">
        <f t="shared" si="10"/>
        <v>7.571428571428571</v>
      </c>
      <c r="I159" s="218">
        <v>320000</v>
      </c>
      <c r="J159" s="219">
        <f t="shared" si="9"/>
        <v>1600000</v>
      </c>
      <c r="K159" s="207"/>
    </row>
    <row r="160" spans="1:11" ht="18" customHeight="1">
      <c r="A160" s="257">
        <v>151</v>
      </c>
      <c r="B160" s="206">
        <v>1</v>
      </c>
      <c r="C160" s="362" t="s">
        <v>566</v>
      </c>
      <c r="D160" s="346" t="s">
        <v>382</v>
      </c>
      <c r="E160" s="206" t="s">
        <v>433</v>
      </c>
      <c r="F160" s="307">
        <v>8.761904761904763</v>
      </c>
      <c r="G160" s="206" t="s">
        <v>24</v>
      </c>
      <c r="H160" s="213">
        <f t="shared" si="10"/>
        <v>8.761904761904763</v>
      </c>
      <c r="I160" s="218">
        <v>370000</v>
      </c>
      <c r="J160" s="219">
        <f t="shared" si="9"/>
        <v>1850000</v>
      </c>
      <c r="K160" s="207"/>
    </row>
    <row r="161" spans="1:11" ht="18" customHeight="1">
      <c r="A161" s="257">
        <v>152</v>
      </c>
      <c r="B161" s="206">
        <v>2</v>
      </c>
      <c r="C161" s="362" t="s">
        <v>291</v>
      </c>
      <c r="D161" s="346" t="s">
        <v>567</v>
      </c>
      <c r="E161" s="206" t="s">
        <v>433</v>
      </c>
      <c r="F161" s="307">
        <v>8.619047619047619</v>
      </c>
      <c r="G161" s="206" t="s">
        <v>24</v>
      </c>
      <c r="H161" s="213">
        <f t="shared" si="10"/>
        <v>8.619047619047619</v>
      </c>
      <c r="I161" s="218">
        <v>370000</v>
      </c>
      <c r="J161" s="219">
        <f t="shared" si="9"/>
        <v>1850000</v>
      </c>
      <c r="K161" s="207"/>
    </row>
    <row r="162" spans="1:11" ht="18" customHeight="1">
      <c r="A162" s="257">
        <v>153</v>
      </c>
      <c r="B162" s="206">
        <v>3</v>
      </c>
      <c r="C162" s="362" t="s">
        <v>568</v>
      </c>
      <c r="D162" s="346" t="s">
        <v>569</v>
      </c>
      <c r="E162" s="206" t="s">
        <v>433</v>
      </c>
      <c r="F162" s="307">
        <v>8.428571428571429</v>
      </c>
      <c r="G162" s="206" t="s">
        <v>24</v>
      </c>
      <c r="H162" s="213">
        <f t="shared" si="10"/>
        <v>8.428571428571429</v>
      </c>
      <c r="I162" s="218">
        <v>370000</v>
      </c>
      <c r="J162" s="219">
        <f t="shared" si="9"/>
        <v>1850000</v>
      </c>
      <c r="K162" s="207"/>
    </row>
    <row r="163" spans="1:11" ht="18" customHeight="1">
      <c r="A163" s="257">
        <v>154</v>
      </c>
      <c r="B163" s="206">
        <v>4</v>
      </c>
      <c r="C163" s="362" t="s">
        <v>278</v>
      </c>
      <c r="D163" s="346" t="s">
        <v>570</v>
      </c>
      <c r="E163" s="206" t="s">
        <v>433</v>
      </c>
      <c r="F163" s="307">
        <v>8.428571428571429</v>
      </c>
      <c r="G163" s="206" t="s">
        <v>24</v>
      </c>
      <c r="H163" s="213">
        <f t="shared" si="10"/>
        <v>8.428571428571429</v>
      </c>
      <c r="I163" s="218">
        <v>370000</v>
      </c>
      <c r="J163" s="219">
        <f t="shared" si="9"/>
        <v>1850000</v>
      </c>
      <c r="K163" s="207"/>
    </row>
    <row r="164" spans="1:11" ht="18" customHeight="1">
      <c r="A164" s="257">
        <v>155</v>
      </c>
      <c r="B164" s="206">
        <v>5</v>
      </c>
      <c r="C164" s="362" t="s">
        <v>214</v>
      </c>
      <c r="D164" s="346" t="s">
        <v>379</v>
      </c>
      <c r="E164" s="206" t="s">
        <v>433</v>
      </c>
      <c r="F164" s="307">
        <v>8.428571428571429</v>
      </c>
      <c r="G164" s="206" t="s">
        <v>24</v>
      </c>
      <c r="H164" s="213">
        <f t="shared" si="10"/>
        <v>8.428571428571429</v>
      </c>
      <c r="I164" s="218">
        <v>370000</v>
      </c>
      <c r="J164" s="219">
        <f t="shared" si="9"/>
        <v>1850000</v>
      </c>
      <c r="K164" s="207"/>
    </row>
    <row r="165" spans="1:11" ht="18" customHeight="1">
      <c r="A165" s="257">
        <v>156</v>
      </c>
      <c r="B165" s="206">
        <v>6</v>
      </c>
      <c r="C165" s="362" t="s">
        <v>464</v>
      </c>
      <c r="D165" s="346" t="s">
        <v>303</v>
      </c>
      <c r="E165" s="206" t="s">
        <v>433</v>
      </c>
      <c r="F165" s="307">
        <v>8.333333333333334</v>
      </c>
      <c r="G165" s="206" t="s">
        <v>24</v>
      </c>
      <c r="H165" s="213">
        <f t="shared" si="10"/>
        <v>8.333333333333334</v>
      </c>
      <c r="I165" s="218">
        <v>370000</v>
      </c>
      <c r="J165" s="219">
        <f t="shared" si="9"/>
        <v>1850000</v>
      </c>
      <c r="K165" s="207"/>
    </row>
    <row r="166" spans="1:11" ht="18" customHeight="1">
      <c r="A166" s="257">
        <v>157</v>
      </c>
      <c r="B166" s="206">
        <v>7</v>
      </c>
      <c r="C166" s="362" t="s">
        <v>212</v>
      </c>
      <c r="D166" s="346" t="s">
        <v>513</v>
      </c>
      <c r="E166" s="206" t="s">
        <v>433</v>
      </c>
      <c r="F166" s="307">
        <v>8.285714285714286</v>
      </c>
      <c r="G166" s="206" t="s">
        <v>24</v>
      </c>
      <c r="H166" s="213">
        <f t="shared" si="10"/>
        <v>8.285714285714286</v>
      </c>
      <c r="I166" s="218">
        <v>370000</v>
      </c>
      <c r="J166" s="219">
        <f t="shared" si="9"/>
        <v>1850000</v>
      </c>
      <c r="K166" s="207"/>
    </row>
    <row r="167" spans="1:11" ht="18" customHeight="1">
      <c r="A167" s="257">
        <v>158</v>
      </c>
      <c r="B167" s="206">
        <v>8</v>
      </c>
      <c r="C167" s="362" t="s">
        <v>571</v>
      </c>
      <c r="D167" s="346" t="s">
        <v>389</v>
      </c>
      <c r="E167" s="206" t="s">
        <v>433</v>
      </c>
      <c r="F167" s="307">
        <v>8.19047619047619</v>
      </c>
      <c r="G167" s="206" t="s">
        <v>24</v>
      </c>
      <c r="H167" s="213">
        <f>F167</f>
        <v>8.19047619047619</v>
      </c>
      <c r="I167" s="218">
        <v>370000</v>
      </c>
      <c r="J167" s="219">
        <f t="shared" si="9"/>
        <v>1850000</v>
      </c>
      <c r="K167" s="207"/>
    </row>
    <row r="168" spans="1:11" ht="18" customHeight="1">
      <c r="A168" s="257">
        <v>159</v>
      </c>
      <c r="B168" s="206"/>
      <c r="C168" s="362" t="s">
        <v>212</v>
      </c>
      <c r="D168" s="346" t="s">
        <v>651</v>
      </c>
      <c r="E168" s="206" t="s">
        <v>433</v>
      </c>
      <c r="F168" s="307">
        <v>8.1</v>
      </c>
      <c r="G168" s="206" t="s">
        <v>24</v>
      </c>
      <c r="H168" s="213">
        <f>F168</f>
        <v>8.1</v>
      </c>
      <c r="I168" s="218">
        <v>370000</v>
      </c>
      <c r="J168" s="219">
        <f t="shared" si="9"/>
        <v>1850000</v>
      </c>
      <c r="K168" s="207"/>
    </row>
    <row r="169" spans="1:11" ht="18" customHeight="1">
      <c r="A169" s="257">
        <v>160</v>
      </c>
      <c r="B169" s="206">
        <v>9</v>
      </c>
      <c r="C169" s="362" t="s">
        <v>212</v>
      </c>
      <c r="D169" s="346" t="s">
        <v>306</v>
      </c>
      <c r="E169" s="206" t="s">
        <v>433</v>
      </c>
      <c r="F169" s="307">
        <v>8.047619047619047</v>
      </c>
      <c r="G169" s="206" t="s">
        <v>24</v>
      </c>
      <c r="H169" s="213">
        <f t="shared" si="10"/>
        <v>8.047619047619047</v>
      </c>
      <c r="I169" s="218">
        <v>370000</v>
      </c>
      <c r="J169" s="219">
        <f t="shared" si="9"/>
        <v>1850000</v>
      </c>
      <c r="K169" s="207"/>
    </row>
    <row r="170" spans="1:11" ht="18" customHeight="1">
      <c r="A170" s="257">
        <v>161</v>
      </c>
      <c r="B170" s="206">
        <v>10</v>
      </c>
      <c r="C170" s="362" t="s">
        <v>381</v>
      </c>
      <c r="D170" s="346" t="s">
        <v>382</v>
      </c>
      <c r="E170" s="206" t="s">
        <v>433</v>
      </c>
      <c r="F170" s="307">
        <v>7.619047619047619</v>
      </c>
      <c r="G170" s="206" t="s">
        <v>24</v>
      </c>
      <c r="H170" s="213">
        <f t="shared" si="10"/>
        <v>7.619047619047619</v>
      </c>
      <c r="I170" s="218">
        <v>320000</v>
      </c>
      <c r="J170" s="219">
        <f t="shared" si="9"/>
        <v>1600000</v>
      </c>
      <c r="K170" s="207"/>
    </row>
    <row r="171" spans="1:11" ht="18" customHeight="1">
      <c r="A171" s="257">
        <v>162</v>
      </c>
      <c r="B171" s="206">
        <v>11</v>
      </c>
      <c r="C171" s="362" t="s">
        <v>572</v>
      </c>
      <c r="D171" s="346" t="s">
        <v>68</v>
      </c>
      <c r="E171" s="206" t="s">
        <v>433</v>
      </c>
      <c r="F171" s="307">
        <v>7.523809523809524</v>
      </c>
      <c r="G171" s="206" t="s">
        <v>24</v>
      </c>
      <c r="H171" s="213">
        <f t="shared" si="10"/>
        <v>7.523809523809524</v>
      </c>
      <c r="I171" s="218">
        <v>320000</v>
      </c>
      <c r="J171" s="219">
        <f t="shared" si="9"/>
        <v>1600000</v>
      </c>
      <c r="K171" s="207"/>
    </row>
    <row r="172" spans="1:11" ht="18" customHeight="1">
      <c r="A172" s="257">
        <v>163</v>
      </c>
      <c r="B172" s="206">
        <v>1</v>
      </c>
      <c r="C172" s="362" t="s">
        <v>214</v>
      </c>
      <c r="D172" s="346" t="s">
        <v>215</v>
      </c>
      <c r="E172" s="206" t="s">
        <v>157</v>
      </c>
      <c r="F172" s="307">
        <v>9</v>
      </c>
      <c r="G172" s="206" t="s">
        <v>24</v>
      </c>
      <c r="H172" s="213">
        <f t="shared" si="10"/>
        <v>9</v>
      </c>
      <c r="I172" s="218">
        <v>420000</v>
      </c>
      <c r="J172" s="219">
        <f t="shared" si="9"/>
        <v>2100000</v>
      </c>
      <c r="K172" s="207"/>
    </row>
    <row r="173" spans="1:11" ht="18" customHeight="1">
      <c r="A173" s="257">
        <v>164</v>
      </c>
      <c r="B173" s="206">
        <v>2</v>
      </c>
      <c r="C173" s="362" t="s">
        <v>580</v>
      </c>
      <c r="D173" s="346" t="s">
        <v>303</v>
      </c>
      <c r="E173" s="206" t="s">
        <v>157</v>
      </c>
      <c r="F173" s="307">
        <v>8.571428571428571</v>
      </c>
      <c r="G173" s="206" t="s">
        <v>24</v>
      </c>
      <c r="H173" s="213">
        <f t="shared" si="10"/>
        <v>8.571428571428571</v>
      </c>
      <c r="I173" s="218">
        <v>370000</v>
      </c>
      <c r="J173" s="219">
        <f t="shared" si="9"/>
        <v>1850000</v>
      </c>
      <c r="K173" s="207"/>
    </row>
    <row r="174" spans="1:11" ht="18" customHeight="1">
      <c r="A174" s="257">
        <v>165</v>
      </c>
      <c r="B174" s="206">
        <v>3</v>
      </c>
      <c r="C174" s="362" t="s">
        <v>376</v>
      </c>
      <c r="D174" s="346" t="s">
        <v>386</v>
      </c>
      <c r="E174" s="206" t="s">
        <v>157</v>
      </c>
      <c r="F174" s="307">
        <v>8.428571428571429</v>
      </c>
      <c r="G174" s="206" t="s">
        <v>24</v>
      </c>
      <c r="H174" s="213">
        <f t="shared" si="10"/>
        <v>8.428571428571429</v>
      </c>
      <c r="I174" s="218">
        <v>370000</v>
      </c>
      <c r="J174" s="219">
        <f t="shared" si="9"/>
        <v>1850000</v>
      </c>
      <c r="K174" s="207"/>
    </row>
    <row r="175" spans="1:11" ht="18" customHeight="1">
      <c r="A175" s="257">
        <v>166</v>
      </c>
      <c r="B175" s="206">
        <v>4</v>
      </c>
      <c r="C175" s="362" t="s">
        <v>384</v>
      </c>
      <c r="D175" s="346" t="s">
        <v>385</v>
      </c>
      <c r="E175" s="206" t="s">
        <v>157</v>
      </c>
      <c r="F175" s="307">
        <v>8.238095238095237</v>
      </c>
      <c r="G175" s="206" t="s">
        <v>24</v>
      </c>
      <c r="H175" s="213">
        <f t="shared" si="10"/>
        <v>8.238095238095237</v>
      </c>
      <c r="I175" s="218">
        <v>370000</v>
      </c>
      <c r="J175" s="219">
        <f t="shared" si="9"/>
        <v>1850000</v>
      </c>
      <c r="K175" s="207"/>
    </row>
    <row r="176" spans="1:11" ht="18" customHeight="1">
      <c r="A176" s="257">
        <v>167</v>
      </c>
      <c r="B176" s="206">
        <v>5</v>
      </c>
      <c r="C176" s="362" t="s">
        <v>581</v>
      </c>
      <c r="D176" s="346" t="s">
        <v>506</v>
      </c>
      <c r="E176" s="206" t="s">
        <v>157</v>
      </c>
      <c r="F176" s="307">
        <v>8.19047619047619</v>
      </c>
      <c r="G176" s="206" t="s">
        <v>24</v>
      </c>
      <c r="H176" s="213">
        <f t="shared" si="10"/>
        <v>8.19047619047619</v>
      </c>
      <c r="I176" s="218">
        <v>370000</v>
      </c>
      <c r="J176" s="219">
        <f t="shared" si="9"/>
        <v>1850000</v>
      </c>
      <c r="K176" s="207"/>
    </row>
    <row r="177" spans="1:11" ht="18" customHeight="1">
      <c r="A177" s="257">
        <v>168</v>
      </c>
      <c r="B177" s="206">
        <v>6</v>
      </c>
      <c r="C177" s="362" t="s">
        <v>212</v>
      </c>
      <c r="D177" s="346" t="s">
        <v>215</v>
      </c>
      <c r="E177" s="206" t="s">
        <v>157</v>
      </c>
      <c r="F177" s="307">
        <v>8.047619047619047</v>
      </c>
      <c r="G177" s="206" t="s">
        <v>24</v>
      </c>
      <c r="H177" s="213">
        <f t="shared" si="10"/>
        <v>8.047619047619047</v>
      </c>
      <c r="I177" s="218">
        <v>370000</v>
      </c>
      <c r="J177" s="219">
        <f t="shared" si="9"/>
        <v>1850000</v>
      </c>
      <c r="K177" s="207"/>
    </row>
    <row r="178" spans="1:11" ht="18" customHeight="1">
      <c r="A178" s="257">
        <v>169</v>
      </c>
      <c r="B178" s="206">
        <v>7</v>
      </c>
      <c r="C178" s="362" t="s">
        <v>412</v>
      </c>
      <c r="D178" s="346" t="s">
        <v>301</v>
      </c>
      <c r="E178" s="206" t="s">
        <v>157</v>
      </c>
      <c r="F178" s="307">
        <v>7.904761904761905</v>
      </c>
      <c r="G178" s="206" t="s">
        <v>24</v>
      </c>
      <c r="H178" s="213">
        <f t="shared" si="10"/>
        <v>7.904761904761905</v>
      </c>
      <c r="I178" s="218">
        <v>320000</v>
      </c>
      <c r="J178" s="219">
        <f aca="true" t="shared" si="11" ref="J178:J229">I178*5</f>
        <v>1600000</v>
      </c>
      <c r="K178" s="207"/>
    </row>
    <row r="179" spans="1:11" ht="18" customHeight="1">
      <c r="A179" s="257">
        <v>170</v>
      </c>
      <c r="B179" s="206">
        <v>8</v>
      </c>
      <c r="C179" s="362" t="s">
        <v>582</v>
      </c>
      <c r="D179" s="346" t="s">
        <v>486</v>
      </c>
      <c r="E179" s="206" t="s">
        <v>157</v>
      </c>
      <c r="F179" s="307">
        <v>7.904761904761905</v>
      </c>
      <c r="G179" s="206" t="s">
        <v>24</v>
      </c>
      <c r="H179" s="213">
        <f t="shared" si="10"/>
        <v>7.904761904761905</v>
      </c>
      <c r="I179" s="218">
        <v>320000</v>
      </c>
      <c r="J179" s="219">
        <f t="shared" si="11"/>
        <v>1600000</v>
      </c>
      <c r="K179" s="207"/>
    </row>
    <row r="180" spans="1:11" ht="18" customHeight="1">
      <c r="A180" s="257">
        <v>171</v>
      </c>
      <c r="B180" s="206">
        <v>9</v>
      </c>
      <c r="C180" s="362" t="s">
        <v>212</v>
      </c>
      <c r="D180" s="346" t="s">
        <v>434</v>
      </c>
      <c r="E180" s="206" t="s">
        <v>157</v>
      </c>
      <c r="F180" s="307">
        <v>7.904761904761905</v>
      </c>
      <c r="G180" s="206" t="s">
        <v>24</v>
      </c>
      <c r="H180" s="213">
        <f t="shared" si="10"/>
        <v>7.904761904761905</v>
      </c>
      <c r="I180" s="218">
        <v>320000</v>
      </c>
      <c r="J180" s="219">
        <f t="shared" si="11"/>
        <v>1600000</v>
      </c>
      <c r="K180" s="207"/>
    </row>
    <row r="181" spans="1:11" ht="18" customHeight="1">
      <c r="A181" s="257">
        <v>172</v>
      </c>
      <c r="B181" s="206">
        <v>10</v>
      </c>
      <c r="C181" s="362" t="s">
        <v>583</v>
      </c>
      <c r="D181" s="346" t="s">
        <v>485</v>
      </c>
      <c r="E181" s="206" t="s">
        <v>157</v>
      </c>
      <c r="F181" s="307">
        <v>7.761904761904762</v>
      </c>
      <c r="G181" s="206" t="s">
        <v>24</v>
      </c>
      <c r="H181" s="213">
        <f t="shared" si="10"/>
        <v>7.761904761904762</v>
      </c>
      <c r="I181" s="218">
        <v>320000</v>
      </c>
      <c r="J181" s="219">
        <f t="shared" si="11"/>
        <v>1600000</v>
      </c>
      <c r="K181" s="207"/>
    </row>
    <row r="182" spans="1:11" ht="18" customHeight="1">
      <c r="A182" s="257">
        <v>173</v>
      </c>
      <c r="B182" s="206">
        <v>11</v>
      </c>
      <c r="C182" s="362" t="s">
        <v>212</v>
      </c>
      <c r="D182" s="346" t="s">
        <v>486</v>
      </c>
      <c r="E182" s="206" t="s">
        <v>157</v>
      </c>
      <c r="F182" s="307">
        <v>7.666666666666667</v>
      </c>
      <c r="G182" s="206" t="s">
        <v>24</v>
      </c>
      <c r="H182" s="213">
        <f t="shared" si="10"/>
        <v>7.666666666666667</v>
      </c>
      <c r="I182" s="218">
        <v>320000</v>
      </c>
      <c r="J182" s="219">
        <f t="shared" si="11"/>
        <v>1600000</v>
      </c>
      <c r="K182" s="207"/>
    </row>
    <row r="183" spans="1:11" ht="18" customHeight="1">
      <c r="A183" s="257">
        <v>174</v>
      </c>
      <c r="B183" s="206">
        <v>12</v>
      </c>
      <c r="C183" s="362" t="s">
        <v>289</v>
      </c>
      <c r="D183" s="346" t="s">
        <v>226</v>
      </c>
      <c r="E183" s="206" t="s">
        <v>157</v>
      </c>
      <c r="F183" s="307">
        <v>7.571428571428571</v>
      </c>
      <c r="G183" s="206" t="s">
        <v>24</v>
      </c>
      <c r="H183" s="213">
        <f t="shared" si="10"/>
        <v>7.571428571428571</v>
      </c>
      <c r="I183" s="218">
        <v>320000</v>
      </c>
      <c r="J183" s="219">
        <f t="shared" si="11"/>
        <v>1600000</v>
      </c>
      <c r="K183" s="207"/>
    </row>
    <row r="184" spans="1:11" ht="18" customHeight="1">
      <c r="A184" s="257">
        <v>175</v>
      </c>
      <c r="B184" s="206">
        <v>13</v>
      </c>
      <c r="C184" s="362" t="s">
        <v>463</v>
      </c>
      <c r="D184" s="346" t="s">
        <v>249</v>
      </c>
      <c r="E184" s="206" t="s">
        <v>157</v>
      </c>
      <c r="F184" s="307">
        <v>7.523809523809524</v>
      </c>
      <c r="G184" s="206" t="s">
        <v>24</v>
      </c>
      <c r="H184" s="213">
        <f t="shared" si="10"/>
        <v>7.523809523809524</v>
      </c>
      <c r="I184" s="218">
        <v>320000</v>
      </c>
      <c r="J184" s="219">
        <f t="shared" si="11"/>
        <v>1600000</v>
      </c>
      <c r="K184" s="207"/>
    </row>
    <row r="185" spans="1:11" ht="18" customHeight="1">
      <c r="A185" s="257">
        <v>176</v>
      </c>
      <c r="B185" s="206">
        <v>14</v>
      </c>
      <c r="C185" s="362" t="s">
        <v>212</v>
      </c>
      <c r="D185" s="346" t="s">
        <v>584</v>
      </c>
      <c r="E185" s="206" t="s">
        <v>157</v>
      </c>
      <c r="F185" s="307">
        <v>7.523809523809524</v>
      </c>
      <c r="G185" s="206" t="s">
        <v>24</v>
      </c>
      <c r="H185" s="213">
        <f t="shared" si="10"/>
        <v>7.523809523809524</v>
      </c>
      <c r="I185" s="218">
        <v>320000</v>
      </c>
      <c r="J185" s="219">
        <f t="shared" si="11"/>
        <v>1600000</v>
      </c>
      <c r="K185" s="207"/>
    </row>
    <row r="186" spans="1:11" ht="18" customHeight="1">
      <c r="A186" s="257">
        <v>177</v>
      </c>
      <c r="B186" s="206">
        <v>15</v>
      </c>
      <c r="C186" s="362" t="s">
        <v>585</v>
      </c>
      <c r="D186" s="346" t="s">
        <v>41</v>
      </c>
      <c r="E186" s="206" t="s">
        <v>157</v>
      </c>
      <c r="F186" s="307">
        <v>7.523809523809524</v>
      </c>
      <c r="G186" s="206" t="s">
        <v>24</v>
      </c>
      <c r="H186" s="213">
        <f t="shared" si="10"/>
        <v>7.523809523809524</v>
      </c>
      <c r="I186" s="218">
        <v>320000</v>
      </c>
      <c r="J186" s="219">
        <f t="shared" si="11"/>
        <v>1600000</v>
      </c>
      <c r="K186" s="207"/>
    </row>
    <row r="187" spans="1:11" ht="18" customHeight="1">
      <c r="A187" s="257">
        <v>178</v>
      </c>
      <c r="B187" s="206">
        <v>1</v>
      </c>
      <c r="C187" s="362" t="s">
        <v>214</v>
      </c>
      <c r="D187" s="346" t="s">
        <v>435</v>
      </c>
      <c r="E187" s="206" t="s">
        <v>158</v>
      </c>
      <c r="F187" s="307">
        <v>8.857142857142858</v>
      </c>
      <c r="G187" s="206" t="s">
        <v>24</v>
      </c>
      <c r="H187" s="213">
        <f t="shared" si="10"/>
        <v>8.857142857142858</v>
      </c>
      <c r="I187" s="218">
        <v>370000</v>
      </c>
      <c r="J187" s="219">
        <f t="shared" si="11"/>
        <v>1850000</v>
      </c>
      <c r="K187" s="207"/>
    </row>
    <row r="188" spans="1:11" ht="18" customHeight="1">
      <c r="A188" s="257">
        <v>179</v>
      </c>
      <c r="B188" s="206">
        <v>2</v>
      </c>
      <c r="C188" s="362" t="s">
        <v>436</v>
      </c>
      <c r="D188" s="346" t="s">
        <v>62</v>
      </c>
      <c r="E188" s="206" t="s">
        <v>158</v>
      </c>
      <c r="F188" s="307">
        <v>8.714285714285714</v>
      </c>
      <c r="G188" s="206" t="s">
        <v>24</v>
      </c>
      <c r="H188" s="213">
        <f t="shared" si="10"/>
        <v>8.714285714285714</v>
      </c>
      <c r="I188" s="218">
        <v>370000</v>
      </c>
      <c r="J188" s="219">
        <f t="shared" si="11"/>
        <v>1850000</v>
      </c>
      <c r="K188" s="207"/>
    </row>
    <row r="189" spans="1:11" ht="18" customHeight="1">
      <c r="A189" s="257">
        <v>180</v>
      </c>
      <c r="B189" s="206">
        <v>3</v>
      </c>
      <c r="C189" s="362" t="s">
        <v>437</v>
      </c>
      <c r="D189" s="346" t="s">
        <v>438</v>
      </c>
      <c r="E189" s="206" t="s">
        <v>158</v>
      </c>
      <c r="F189" s="307">
        <v>8.714285714285714</v>
      </c>
      <c r="G189" s="206" t="s">
        <v>24</v>
      </c>
      <c r="H189" s="213">
        <f t="shared" si="10"/>
        <v>8.714285714285714</v>
      </c>
      <c r="I189" s="218">
        <v>370000</v>
      </c>
      <c r="J189" s="219">
        <f t="shared" si="11"/>
        <v>1850000</v>
      </c>
      <c r="K189" s="207"/>
    </row>
    <row r="190" spans="1:11" ht="18" customHeight="1">
      <c r="A190" s="257">
        <v>181</v>
      </c>
      <c r="B190" s="206">
        <v>4</v>
      </c>
      <c r="C190" s="362" t="s">
        <v>278</v>
      </c>
      <c r="D190" s="346" t="s">
        <v>192</v>
      </c>
      <c r="E190" s="206" t="s">
        <v>158</v>
      </c>
      <c r="F190" s="307">
        <v>8.619047619047619</v>
      </c>
      <c r="G190" s="206" t="s">
        <v>24</v>
      </c>
      <c r="H190" s="213">
        <f t="shared" si="10"/>
        <v>8.619047619047619</v>
      </c>
      <c r="I190" s="218">
        <v>370000</v>
      </c>
      <c r="J190" s="219">
        <f t="shared" si="11"/>
        <v>1850000</v>
      </c>
      <c r="K190" s="207"/>
    </row>
    <row r="191" spans="1:11" ht="18" customHeight="1">
      <c r="A191" s="257">
        <v>182</v>
      </c>
      <c r="B191" s="206">
        <v>5</v>
      </c>
      <c r="C191" s="362" t="s">
        <v>214</v>
      </c>
      <c r="D191" s="346" t="s">
        <v>218</v>
      </c>
      <c r="E191" s="206" t="s">
        <v>158</v>
      </c>
      <c r="F191" s="307">
        <v>8.428571428571429</v>
      </c>
      <c r="G191" s="206" t="s">
        <v>24</v>
      </c>
      <c r="H191" s="213">
        <f t="shared" si="10"/>
        <v>8.428571428571429</v>
      </c>
      <c r="I191" s="218">
        <v>370000</v>
      </c>
      <c r="J191" s="219">
        <f t="shared" si="11"/>
        <v>1850000</v>
      </c>
      <c r="K191" s="207"/>
    </row>
    <row r="192" spans="1:11" ht="18" customHeight="1">
      <c r="A192" s="257">
        <v>183</v>
      </c>
      <c r="B192" s="206">
        <v>6</v>
      </c>
      <c r="C192" s="362" t="s">
        <v>280</v>
      </c>
      <c r="D192" s="346" t="s">
        <v>310</v>
      </c>
      <c r="E192" s="206" t="s">
        <v>158</v>
      </c>
      <c r="F192" s="307">
        <v>8.380952380952381</v>
      </c>
      <c r="G192" s="206" t="s">
        <v>24</v>
      </c>
      <c r="H192" s="213">
        <f aca="true" t="shared" si="12" ref="H192:H245">F192</f>
        <v>8.380952380952381</v>
      </c>
      <c r="I192" s="218">
        <v>370000</v>
      </c>
      <c r="J192" s="219">
        <f t="shared" si="11"/>
        <v>1850000</v>
      </c>
      <c r="K192" s="207"/>
    </row>
    <row r="193" spans="1:11" ht="18" customHeight="1">
      <c r="A193" s="257">
        <v>184</v>
      </c>
      <c r="B193" s="206">
        <v>7</v>
      </c>
      <c r="C193" s="362" t="s">
        <v>212</v>
      </c>
      <c r="D193" s="346" t="s">
        <v>389</v>
      </c>
      <c r="E193" s="206" t="s">
        <v>158</v>
      </c>
      <c r="F193" s="307">
        <v>8.095238095238095</v>
      </c>
      <c r="G193" s="206" t="s">
        <v>24</v>
      </c>
      <c r="H193" s="213">
        <f t="shared" si="12"/>
        <v>8.095238095238095</v>
      </c>
      <c r="I193" s="218">
        <v>370000</v>
      </c>
      <c r="J193" s="219">
        <f t="shared" si="11"/>
        <v>1850000</v>
      </c>
      <c r="K193" s="207"/>
    </row>
    <row r="194" spans="1:11" ht="18" customHeight="1">
      <c r="A194" s="257">
        <v>185</v>
      </c>
      <c r="B194" s="206">
        <v>8</v>
      </c>
      <c r="C194" s="362" t="s">
        <v>214</v>
      </c>
      <c r="D194" s="346" t="s">
        <v>587</v>
      </c>
      <c r="E194" s="206" t="s">
        <v>158</v>
      </c>
      <c r="F194" s="307">
        <v>8.047619047619047</v>
      </c>
      <c r="G194" s="206" t="s">
        <v>24</v>
      </c>
      <c r="H194" s="213">
        <f t="shared" si="12"/>
        <v>8.047619047619047</v>
      </c>
      <c r="I194" s="218">
        <v>370000</v>
      </c>
      <c r="J194" s="219">
        <f t="shared" si="11"/>
        <v>1850000</v>
      </c>
      <c r="K194" s="207"/>
    </row>
    <row r="195" spans="1:11" ht="18" customHeight="1">
      <c r="A195" s="257">
        <v>186</v>
      </c>
      <c r="B195" s="206">
        <v>9</v>
      </c>
      <c r="C195" s="362" t="s">
        <v>214</v>
      </c>
      <c r="D195" s="346" t="s">
        <v>192</v>
      </c>
      <c r="E195" s="206" t="s">
        <v>158</v>
      </c>
      <c r="F195" s="307">
        <v>8.047619047619047</v>
      </c>
      <c r="G195" s="206" t="s">
        <v>24</v>
      </c>
      <c r="H195" s="213">
        <f t="shared" si="12"/>
        <v>8.047619047619047</v>
      </c>
      <c r="I195" s="218">
        <v>370000</v>
      </c>
      <c r="J195" s="219">
        <f t="shared" si="11"/>
        <v>1850000</v>
      </c>
      <c r="K195" s="207"/>
    </row>
    <row r="196" spans="1:11" ht="18" customHeight="1">
      <c r="A196" s="257">
        <v>187</v>
      </c>
      <c r="B196" s="206">
        <v>10</v>
      </c>
      <c r="C196" s="362" t="s">
        <v>212</v>
      </c>
      <c r="D196" s="346" t="s">
        <v>43</v>
      </c>
      <c r="E196" s="206" t="s">
        <v>158</v>
      </c>
      <c r="F196" s="307">
        <v>7.857142857142857</v>
      </c>
      <c r="G196" s="206" t="s">
        <v>24</v>
      </c>
      <c r="H196" s="213">
        <f t="shared" si="12"/>
        <v>7.857142857142857</v>
      </c>
      <c r="I196" s="218">
        <v>320000</v>
      </c>
      <c r="J196" s="219">
        <f t="shared" si="11"/>
        <v>1600000</v>
      </c>
      <c r="K196" s="207"/>
    </row>
    <row r="197" spans="1:11" ht="18" customHeight="1">
      <c r="A197" s="257">
        <v>188</v>
      </c>
      <c r="B197" s="206">
        <v>11</v>
      </c>
      <c r="C197" s="362" t="s">
        <v>588</v>
      </c>
      <c r="D197" s="346" t="s">
        <v>268</v>
      </c>
      <c r="E197" s="206" t="s">
        <v>158</v>
      </c>
      <c r="F197" s="307">
        <v>7.809523809523809</v>
      </c>
      <c r="G197" s="206" t="s">
        <v>24</v>
      </c>
      <c r="H197" s="213">
        <f t="shared" si="12"/>
        <v>7.809523809523809</v>
      </c>
      <c r="I197" s="218">
        <v>320000</v>
      </c>
      <c r="J197" s="219">
        <f t="shared" si="11"/>
        <v>1600000</v>
      </c>
      <c r="K197" s="207"/>
    </row>
    <row r="198" spans="1:11" ht="18" customHeight="1">
      <c r="A198" s="257">
        <v>189</v>
      </c>
      <c r="B198" s="206">
        <v>12</v>
      </c>
      <c r="C198" s="362" t="s">
        <v>589</v>
      </c>
      <c r="D198" s="346" t="s">
        <v>37</v>
      </c>
      <c r="E198" s="206" t="s">
        <v>158</v>
      </c>
      <c r="F198" s="307">
        <v>7.619047619047619</v>
      </c>
      <c r="G198" s="206" t="s">
        <v>24</v>
      </c>
      <c r="H198" s="213">
        <f t="shared" si="12"/>
        <v>7.619047619047619</v>
      </c>
      <c r="I198" s="218">
        <v>320000</v>
      </c>
      <c r="J198" s="219">
        <f t="shared" si="11"/>
        <v>1600000</v>
      </c>
      <c r="K198" s="207"/>
    </row>
    <row r="199" spans="1:11" ht="18" customHeight="1">
      <c r="A199" s="257">
        <v>190</v>
      </c>
      <c r="B199" s="206">
        <v>13</v>
      </c>
      <c r="C199" s="362" t="s">
        <v>289</v>
      </c>
      <c r="D199" s="346" t="s">
        <v>37</v>
      </c>
      <c r="E199" s="206" t="s">
        <v>158</v>
      </c>
      <c r="F199" s="307">
        <v>7.619047619047619</v>
      </c>
      <c r="G199" s="206" t="s">
        <v>24</v>
      </c>
      <c r="H199" s="213">
        <f t="shared" si="12"/>
        <v>7.619047619047619</v>
      </c>
      <c r="I199" s="218">
        <v>320000</v>
      </c>
      <c r="J199" s="219">
        <f t="shared" si="11"/>
        <v>1600000</v>
      </c>
      <c r="K199" s="207"/>
    </row>
    <row r="200" spans="1:11" ht="18" customHeight="1">
      <c r="A200" s="257">
        <v>191</v>
      </c>
      <c r="B200" s="206">
        <v>14</v>
      </c>
      <c r="C200" s="362" t="s">
        <v>590</v>
      </c>
      <c r="D200" s="346" t="s">
        <v>382</v>
      </c>
      <c r="E200" s="206" t="s">
        <v>158</v>
      </c>
      <c r="F200" s="307">
        <v>7.619047619047619</v>
      </c>
      <c r="G200" s="206" t="s">
        <v>24</v>
      </c>
      <c r="H200" s="213">
        <f t="shared" si="12"/>
        <v>7.619047619047619</v>
      </c>
      <c r="I200" s="218">
        <v>320000</v>
      </c>
      <c r="J200" s="219">
        <f t="shared" si="11"/>
        <v>1600000</v>
      </c>
      <c r="K200" s="207"/>
    </row>
    <row r="201" spans="1:11" ht="18" customHeight="1">
      <c r="A201" s="257">
        <v>192</v>
      </c>
      <c r="B201" s="206">
        <v>15</v>
      </c>
      <c r="C201" s="362" t="s">
        <v>280</v>
      </c>
      <c r="D201" s="346" t="s">
        <v>284</v>
      </c>
      <c r="E201" s="206" t="s">
        <v>158</v>
      </c>
      <c r="F201" s="272">
        <v>7.619047619047619</v>
      </c>
      <c r="G201" s="206" t="s">
        <v>24</v>
      </c>
      <c r="H201" s="213">
        <f t="shared" si="12"/>
        <v>7.619047619047619</v>
      </c>
      <c r="I201" s="218">
        <v>320000</v>
      </c>
      <c r="J201" s="219">
        <f t="shared" si="11"/>
        <v>1600000</v>
      </c>
      <c r="K201" s="207"/>
    </row>
    <row r="202" spans="1:11" ht="18" customHeight="1">
      <c r="A202" s="257">
        <v>193</v>
      </c>
      <c r="B202" s="206">
        <v>16</v>
      </c>
      <c r="C202" s="362" t="s">
        <v>499</v>
      </c>
      <c r="D202" s="346" t="s">
        <v>215</v>
      </c>
      <c r="E202" s="206" t="s">
        <v>158</v>
      </c>
      <c r="F202" s="272">
        <v>7.571428571428571</v>
      </c>
      <c r="G202" s="206" t="s">
        <v>24</v>
      </c>
      <c r="H202" s="213">
        <f t="shared" si="12"/>
        <v>7.571428571428571</v>
      </c>
      <c r="I202" s="218">
        <v>320000</v>
      </c>
      <c r="J202" s="219">
        <f t="shared" si="11"/>
        <v>1600000</v>
      </c>
      <c r="K202" s="207"/>
    </row>
    <row r="203" spans="1:11" ht="18" customHeight="1">
      <c r="A203" s="257">
        <v>194</v>
      </c>
      <c r="B203" s="206">
        <v>17</v>
      </c>
      <c r="C203" s="362" t="s">
        <v>210</v>
      </c>
      <c r="D203" s="346" t="s">
        <v>382</v>
      </c>
      <c r="E203" s="206" t="s">
        <v>158</v>
      </c>
      <c r="F203" s="272">
        <v>7.571428571428571</v>
      </c>
      <c r="G203" s="206" t="s">
        <v>24</v>
      </c>
      <c r="H203" s="213">
        <f t="shared" si="12"/>
        <v>7.571428571428571</v>
      </c>
      <c r="I203" s="218">
        <v>320000</v>
      </c>
      <c r="J203" s="219">
        <f t="shared" si="11"/>
        <v>1600000</v>
      </c>
      <c r="K203" s="207"/>
    </row>
    <row r="204" spans="1:11" ht="18" customHeight="1">
      <c r="A204" s="257">
        <v>195</v>
      </c>
      <c r="B204" s="206">
        <v>1</v>
      </c>
      <c r="C204" s="362" t="s">
        <v>219</v>
      </c>
      <c r="D204" s="346" t="s">
        <v>62</v>
      </c>
      <c r="E204" s="206" t="s">
        <v>159</v>
      </c>
      <c r="F204" s="307">
        <v>8.857142857142858</v>
      </c>
      <c r="G204" s="206" t="s">
        <v>24</v>
      </c>
      <c r="H204" s="213">
        <f t="shared" si="12"/>
        <v>8.857142857142858</v>
      </c>
      <c r="I204" s="218">
        <v>370000</v>
      </c>
      <c r="J204" s="219">
        <f t="shared" si="11"/>
        <v>1850000</v>
      </c>
      <c r="K204" s="207"/>
    </row>
    <row r="205" spans="1:11" ht="18" customHeight="1">
      <c r="A205" s="257">
        <v>196</v>
      </c>
      <c r="B205" s="206">
        <v>2</v>
      </c>
      <c r="C205" s="362" t="s">
        <v>441</v>
      </c>
      <c r="D205" s="346" t="s">
        <v>192</v>
      </c>
      <c r="E205" s="206" t="s">
        <v>159</v>
      </c>
      <c r="F205" s="307">
        <v>8.857142857142858</v>
      </c>
      <c r="G205" s="206" t="s">
        <v>24</v>
      </c>
      <c r="H205" s="213">
        <f t="shared" si="12"/>
        <v>8.857142857142858</v>
      </c>
      <c r="I205" s="218">
        <v>370000</v>
      </c>
      <c r="J205" s="219">
        <f t="shared" si="11"/>
        <v>1850000</v>
      </c>
      <c r="K205" s="207"/>
    </row>
    <row r="206" spans="1:11" ht="18" customHeight="1">
      <c r="A206" s="257">
        <v>197</v>
      </c>
      <c r="B206" s="206">
        <v>3</v>
      </c>
      <c r="C206" s="362" t="s">
        <v>614</v>
      </c>
      <c r="D206" s="346" t="s">
        <v>218</v>
      </c>
      <c r="E206" s="206" t="s">
        <v>159</v>
      </c>
      <c r="F206" s="307">
        <v>8.714285714285714</v>
      </c>
      <c r="G206" s="206" t="s">
        <v>24</v>
      </c>
      <c r="H206" s="213">
        <f t="shared" si="12"/>
        <v>8.714285714285714</v>
      </c>
      <c r="I206" s="218">
        <v>370000</v>
      </c>
      <c r="J206" s="219">
        <f t="shared" si="11"/>
        <v>1850000</v>
      </c>
      <c r="K206" s="207"/>
    </row>
    <row r="207" spans="1:11" ht="18" customHeight="1">
      <c r="A207" s="257">
        <v>198</v>
      </c>
      <c r="B207" s="206">
        <v>4</v>
      </c>
      <c r="C207" s="362" t="s">
        <v>289</v>
      </c>
      <c r="D207" s="346" t="s">
        <v>615</v>
      </c>
      <c r="E207" s="206" t="s">
        <v>159</v>
      </c>
      <c r="F207" s="307">
        <v>8.571428571428571</v>
      </c>
      <c r="G207" s="206" t="s">
        <v>24</v>
      </c>
      <c r="H207" s="213">
        <f t="shared" si="12"/>
        <v>8.571428571428571</v>
      </c>
      <c r="I207" s="218">
        <v>370000</v>
      </c>
      <c r="J207" s="219">
        <f t="shared" si="11"/>
        <v>1850000</v>
      </c>
      <c r="K207" s="207"/>
    </row>
    <row r="208" spans="1:11" ht="18" customHeight="1">
      <c r="A208" s="257">
        <v>199</v>
      </c>
      <c r="B208" s="206">
        <v>5</v>
      </c>
      <c r="C208" s="362" t="s">
        <v>442</v>
      </c>
      <c r="D208" s="346" t="s">
        <v>217</v>
      </c>
      <c r="E208" s="206" t="s">
        <v>159</v>
      </c>
      <c r="F208" s="307">
        <v>8.428571428571429</v>
      </c>
      <c r="G208" s="206" t="s">
        <v>24</v>
      </c>
      <c r="H208" s="213">
        <f t="shared" si="12"/>
        <v>8.428571428571429</v>
      </c>
      <c r="I208" s="218">
        <v>370000</v>
      </c>
      <c r="J208" s="219">
        <f t="shared" si="11"/>
        <v>1850000</v>
      </c>
      <c r="K208" s="207"/>
    </row>
    <row r="209" spans="1:11" ht="18" customHeight="1">
      <c r="A209" s="257">
        <v>200</v>
      </c>
      <c r="B209" s="206">
        <v>6</v>
      </c>
      <c r="C209" s="362" t="s">
        <v>388</v>
      </c>
      <c r="D209" s="346" t="s">
        <v>389</v>
      </c>
      <c r="E209" s="206" t="s">
        <v>159</v>
      </c>
      <c r="F209" s="307">
        <v>8.285714285714286</v>
      </c>
      <c r="G209" s="206" t="s">
        <v>24</v>
      </c>
      <c r="H209" s="213">
        <f t="shared" si="12"/>
        <v>8.285714285714286</v>
      </c>
      <c r="I209" s="218">
        <v>370000</v>
      </c>
      <c r="J209" s="219">
        <f t="shared" si="11"/>
        <v>1850000</v>
      </c>
      <c r="K209" s="207"/>
    </row>
    <row r="210" spans="1:11" ht="18" customHeight="1">
      <c r="A210" s="257">
        <v>201</v>
      </c>
      <c r="B210" s="206">
        <v>7</v>
      </c>
      <c r="C210" s="362" t="s">
        <v>443</v>
      </c>
      <c r="D210" s="346" t="s">
        <v>218</v>
      </c>
      <c r="E210" s="206" t="s">
        <v>159</v>
      </c>
      <c r="F210" s="307">
        <v>8.19047619047619</v>
      </c>
      <c r="G210" s="206" t="s">
        <v>24</v>
      </c>
      <c r="H210" s="213">
        <f t="shared" si="12"/>
        <v>8.19047619047619</v>
      </c>
      <c r="I210" s="218">
        <v>370000</v>
      </c>
      <c r="J210" s="219">
        <f t="shared" si="11"/>
        <v>1850000</v>
      </c>
      <c r="K210" s="207"/>
    </row>
    <row r="211" spans="1:11" ht="18" customHeight="1">
      <c r="A211" s="257">
        <v>202</v>
      </c>
      <c r="B211" s="206">
        <v>8</v>
      </c>
      <c r="C211" s="362" t="s">
        <v>212</v>
      </c>
      <c r="D211" s="346" t="s">
        <v>431</v>
      </c>
      <c r="E211" s="206" t="s">
        <v>159</v>
      </c>
      <c r="F211" s="307">
        <v>8.142857142857142</v>
      </c>
      <c r="G211" s="206" t="s">
        <v>24</v>
      </c>
      <c r="H211" s="213">
        <f t="shared" si="12"/>
        <v>8.142857142857142</v>
      </c>
      <c r="I211" s="218">
        <v>370000</v>
      </c>
      <c r="J211" s="219">
        <f t="shared" si="11"/>
        <v>1850000</v>
      </c>
      <c r="K211" s="207"/>
    </row>
    <row r="212" spans="1:11" ht="18" customHeight="1">
      <c r="A212" s="257">
        <v>203</v>
      </c>
      <c r="B212" s="206">
        <v>9</v>
      </c>
      <c r="C212" s="362" t="s">
        <v>299</v>
      </c>
      <c r="D212" s="346" t="s">
        <v>406</v>
      </c>
      <c r="E212" s="206" t="s">
        <v>159</v>
      </c>
      <c r="F212" s="307">
        <v>8.095238095238095</v>
      </c>
      <c r="G212" s="206" t="s">
        <v>24</v>
      </c>
      <c r="H212" s="213">
        <f t="shared" si="12"/>
        <v>8.095238095238095</v>
      </c>
      <c r="I212" s="218">
        <v>370000</v>
      </c>
      <c r="J212" s="219">
        <f t="shared" si="11"/>
        <v>1850000</v>
      </c>
      <c r="K212" s="207"/>
    </row>
    <row r="213" spans="1:11" ht="18" customHeight="1">
      <c r="A213" s="257">
        <v>204</v>
      </c>
      <c r="B213" s="206">
        <v>10</v>
      </c>
      <c r="C213" s="362" t="s">
        <v>616</v>
      </c>
      <c r="D213" s="346" t="s">
        <v>35</v>
      </c>
      <c r="E213" s="206" t="s">
        <v>159</v>
      </c>
      <c r="F213" s="307">
        <v>8</v>
      </c>
      <c r="G213" s="206" t="s">
        <v>24</v>
      </c>
      <c r="H213" s="213">
        <f t="shared" si="12"/>
        <v>8</v>
      </c>
      <c r="I213" s="218">
        <v>370000</v>
      </c>
      <c r="J213" s="219">
        <f t="shared" si="11"/>
        <v>1850000</v>
      </c>
      <c r="K213" s="207"/>
    </row>
    <row r="214" spans="1:11" ht="18" customHeight="1">
      <c r="A214" s="257">
        <v>205</v>
      </c>
      <c r="B214" s="206">
        <v>11</v>
      </c>
      <c r="C214" s="362" t="s">
        <v>212</v>
      </c>
      <c r="D214" s="346" t="s">
        <v>35</v>
      </c>
      <c r="E214" s="206" t="s">
        <v>159</v>
      </c>
      <c r="F214" s="307">
        <v>8</v>
      </c>
      <c r="G214" s="206" t="s">
        <v>24</v>
      </c>
      <c r="H214" s="213">
        <f t="shared" si="12"/>
        <v>8</v>
      </c>
      <c r="I214" s="218">
        <v>370000</v>
      </c>
      <c r="J214" s="219">
        <f t="shared" si="11"/>
        <v>1850000</v>
      </c>
      <c r="K214" s="207"/>
    </row>
    <row r="215" spans="1:11" ht="18" customHeight="1">
      <c r="A215" s="257">
        <v>206</v>
      </c>
      <c r="B215" s="206">
        <v>12</v>
      </c>
      <c r="C215" s="362" t="s">
        <v>278</v>
      </c>
      <c r="D215" s="346" t="s">
        <v>617</v>
      </c>
      <c r="E215" s="206" t="s">
        <v>159</v>
      </c>
      <c r="F215" s="307">
        <v>7.857142857142857</v>
      </c>
      <c r="G215" s="206" t="s">
        <v>24</v>
      </c>
      <c r="H215" s="213">
        <f t="shared" si="12"/>
        <v>7.857142857142857</v>
      </c>
      <c r="I215" s="218">
        <v>320000</v>
      </c>
      <c r="J215" s="219">
        <f t="shared" si="11"/>
        <v>1600000</v>
      </c>
      <c r="K215" s="207"/>
    </row>
    <row r="216" spans="1:11" ht="18" customHeight="1">
      <c r="A216" s="257">
        <v>207</v>
      </c>
      <c r="B216" s="206">
        <v>13</v>
      </c>
      <c r="C216" s="362" t="s">
        <v>618</v>
      </c>
      <c r="D216" s="346" t="s">
        <v>389</v>
      </c>
      <c r="E216" s="206" t="s">
        <v>159</v>
      </c>
      <c r="F216" s="307">
        <v>7.761904761904762</v>
      </c>
      <c r="G216" s="206" t="s">
        <v>24</v>
      </c>
      <c r="H216" s="213">
        <f t="shared" si="12"/>
        <v>7.761904761904762</v>
      </c>
      <c r="I216" s="218">
        <v>320000</v>
      </c>
      <c r="J216" s="219">
        <f t="shared" si="11"/>
        <v>1600000</v>
      </c>
      <c r="K216" s="207"/>
    </row>
    <row r="217" spans="1:11" ht="18" customHeight="1">
      <c r="A217" s="257">
        <v>208</v>
      </c>
      <c r="B217" s="206">
        <v>14</v>
      </c>
      <c r="C217" s="362" t="s">
        <v>619</v>
      </c>
      <c r="D217" s="346" t="s">
        <v>300</v>
      </c>
      <c r="E217" s="206" t="s">
        <v>159</v>
      </c>
      <c r="F217" s="307">
        <v>7.714285714285714</v>
      </c>
      <c r="G217" s="206" t="s">
        <v>24</v>
      </c>
      <c r="H217" s="213">
        <f t="shared" si="12"/>
        <v>7.714285714285714</v>
      </c>
      <c r="I217" s="218">
        <v>320000</v>
      </c>
      <c r="J217" s="219">
        <f t="shared" si="11"/>
        <v>1600000</v>
      </c>
      <c r="K217" s="207"/>
    </row>
    <row r="218" spans="1:11" ht="18" customHeight="1">
      <c r="A218" s="257">
        <v>209</v>
      </c>
      <c r="B218" s="206">
        <v>15</v>
      </c>
      <c r="C218" s="362" t="s">
        <v>265</v>
      </c>
      <c r="D218" s="346" t="s">
        <v>132</v>
      </c>
      <c r="E218" s="206" t="s">
        <v>159</v>
      </c>
      <c r="F218" s="307">
        <v>7.714285714285714</v>
      </c>
      <c r="G218" s="206" t="s">
        <v>24</v>
      </c>
      <c r="H218" s="213">
        <f t="shared" si="12"/>
        <v>7.714285714285714</v>
      </c>
      <c r="I218" s="218">
        <v>320000</v>
      </c>
      <c r="J218" s="219">
        <f t="shared" si="11"/>
        <v>1600000</v>
      </c>
      <c r="K218" s="207"/>
    </row>
    <row r="219" spans="1:11" ht="18" customHeight="1">
      <c r="A219" s="257">
        <v>210</v>
      </c>
      <c r="B219" s="206">
        <v>16</v>
      </c>
      <c r="C219" s="362" t="s">
        <v>297</v>
      </c>
      <c r="D219" s="346" t="s">
        <v>440</v>
      </c>
      <c r="E219" s="206" t="s">
        <v>159</v>
      </c>
      <c r="F219" s="307">
        <v>7.666666666666667</v>
      </c>
      <c r="G219" s="206" t="s">
        <v>24</v>
      </c>
      <c r="H219" s="213">
        <f t="shared" si="12"/>
        <v>7.666666666666667</v>
      </c>
      <c r="I219" s="218">
        <v>320000</v>
      </c>
      <c r="J219" s="219">
        <f t="shared" si="11"/>
        <v>1600000</v>
      </c>
      <c r="K219" s="207"/>
    </row>
    <row r="220" spans="1:11" ht="18" customHeight="1">
      <c r="A220" s="257">
        <v>211</v>
      </c>
      <c r="B220" s="206">
        <v>17</v>
      </c>
      <c r="C220" s="362" t="s">
        <v>275</v>
      </c>
      <c r="D220" s="346" t="s">
        <v>406</v>
      </c>
      <c r="E220" s="206" t="s">
        <v>159</v>
      </c>
      <c r="F220" s="307">
        <v>7.666666666666667</v>
      </c>
      <c r="G220" s="206" t="s">
        <v>24</v>
      </c>
      <c r="H220" s="213">
        <f t="shared" si="12"/>
        <v>7.666666666666667</v>
      </c>
      <c r="I220" s="218">
        <v>320000</v>
      </c>
      <c r="J220" s="219">
        <f t="shared" si="11"/>
        <v>1600000</v>
      </c>
      <c r="K220" s="207"/>
    </row>
    <row r="221" spans="1:11" ht="18" customHeight="1">
      <c r="A221" s="257">
        <v>212</v>
      </c>
      <c r="B221" s="206">
        <v>18</v>
      </c>
      <c r="C221" s="362" t="s">
        <v>620</v>
      </c>
      <c r="D221" s="346" t="s">
        <v>211</v>
      </c>
      <c r="E221" s="206" t="s">
        <v>159</v>
      </c>
      <c r="F221" s="307">
        <v>7.523809523809524</v>
      </c>
      <c r="G221" s="206" t="s">
        <v>24</v>
      </c>
      <c r="H221" s="213">
        <f t="shared" si="12"/>
        <v>7.523809523809524</v>
      </c>
      <c r="I221" s="218">
        <v>320000</v>
      </c>
      <c r="J221" s="219">
        <f t="shared" si="11"/>
        <v>1600000</v>
      </c>
      <c r="K221" s="207"/>
    </row>
    <row r="222" spans="1:11" ht="18" customHeight="1">
      <c r="A222" s="257">
        <v>213</v>
      </c>
      <c r="B222" s="206">
        <v>1</v>
      </c>
      <c r="C222" s="362" t="s">
        <v>216</v>
      </c>
      <c r="D222" s="346" t="s">
        <v>222</v>
      </c>
      <c r="E222" s="206" t="s">
        <v>160</v>
      </c>
      <c r="F222" s="307">
        <v>8.407407407407407</v>
      </c>
      <c r="G222" s="206" t="s">
        <v>24</v>
      </c>
      <c r="H222" s="213">
        <f t="shared" si="12"/>
        <v>8.407407407407407</v>
      </c>
      <c r="I222" s="218">
        <v>370000</v>
      </c>
      <c r="J222" s="219">
        <f t="shared" si="11"/>
        <v>1850000</v>
      </c>
      <c r="K222" s="207"/>
    </row>
    <row r="223" spans="1:11" ht="18" customHeight="1">
      <c r="A223" s="257">
        <v>214</v>
      </c>
      <c r="B223" s="206">
        <v>2</v>
      </c>
      <c r="C223" s="362" t="s">
        <v>212</v>
      </c>
      <c r="D223" s="346" t="s">
        <v>429</v>
      </c>
      <c r="E223" s="206" t="s">
        <v>160</v>
      </c>
      <c r="F223" s="307">
        <v>8.11111111111111</v>
      </c>
      <c r="G223" s="206" t="s">
        <v>24</v>
      </c>
      <c r="H223" s="213">
        <f t="shared" si="12"/>
        <v>8.11111111111111</v>
      </c>
      <c r="I223" s="218">
        <v>370000</v>
      </c>
      <c r="J223" s="219">
        <f t="shared" si="11"/>
        <v>1850000</v>
      </c>
      <c r="K223" s="207"/>
    </row>
    <row r="224" spans="1:11" ht="18" customHeight="1">
      <c r="A224" s="257">
        <v>215</v>
      </c>
      <c r="B224" s="206">
        <v>3</v>
      </c>
      <c r="C224" s="362" t="s">
        <v>376</v>
      </c>
      <c r="D224" s="346" t="s">
        <v>377</v>
      </c>
      <c r="E224" s="206" t="s">
        <v>160</v>
      </c>
      <c r="F224" s="307">
        <v>8.074074074074074</v>
      </c>
      <c r="G224" s="206" t="s">
        <v>24</v>
      </c>
      <c r="H224" s="213">
        <f t="shared" si="12"/>
        <v>8.074074074074074</v>
      </c>
      <c r="I224" s="218">
        <v>370000</v>
      </c>
      <c r="J224" s="219">
        <f t="shared" si="11"/>
        <v>1850000</v>
      </c>
      <c r="K224" s="207"/>
    </row>
    <row r="225" spans="1:11" ht="18" customHeight="1">
      <c r="A225" s="257">
        <v>216</v>
      </c>
      <c r="B225" s="206">
        <v>4</v>
      </c>
      <c r="C225" s="362" t="s">
        <v>580</v>
      </c>
      <c r="D225" s="346" t="s">
        <v>377</v>
      </c>
      <c r="E225" s="206" t="s">
        <v>160</v>
      </c>
      <c r="F225" s="307">
        <v>7.962962962962963</v>
      </c>
      <c r="G225" s="206" t="s">
        <v>24</v>
      </c>
      <c r="H225" s="213">
        <f t="shared" si="12"/>
        <v>7.962962962962963</v>
      </c>
      <c r="I225" s="218">
        <v>320000</v>
      </c>
      <c r="J225" s="219">
        <f t="shared" si="11"/>
        <v>1600000</v>
      </c>
      <c r="K225" s="207"/>
    </row>
    <row r="226" spans="1:11" ht="18" customHeight="1">
      <c r="A226" s="257">
        <v>217</v>
      </c>
      <c r="B226" s="206">
        <v>5</v>
      </c>
      <c r="C226" s="362" t="s">
        <v>510</v>
      </c>
      <c r="D226" s="346" t="s">
        <v>448</v>
      </c>
      <c r="E226" s="206" t="s">
        <v>160</v>
      </c>
      <c r="F226" s="307">
        <v>7.962962962962963</v>
      </c>
      <c r="G226" s="206" t="s">
        <v>24</v>
      </c>
      <c r="H226" s="213">
        <f t="shared" si="12"/>
        <v>7.962962962962963</v>
      </c>
      <c r="I226" s="218">
        <v>320000</v>
      </c>
      <c r="J226" s="219">
        <f t="shared" si="11"/>
        <v>1600000</v>
      </c>
      <c r="K226" s="207"/>
    </row>
    <row r="227" spans="1:11" ht="18" customHeight="1">
      <c r="A227" s="257">
        <v>218</v>
      </c>
      <c r="B227" s="206">
        <v>6</v>
      </c>
      <c r="C227" s="362" t="s">
        <v>430</v>
      </c>
      <c r="D227" s="346" t="s">
        <v>431</v>
      </c>
      <c r="E227" s="206" t="s">
        <v>160</v>
      </c>
      <c r="F227" s="307">
        <v>7.7407407407407405</v>
      </c>
      <c r="G227" s="206" t="s">
        <v>24</v>
      </c>
      <c r="H227" s="213">
        <f t="shared" si="12"/>
        <v>7.7407407407407405</v>
      </c>
      <c r="I227" s="218">
        <v>320000</v>
      </c>
      <c r="J227" s="219">
        <f t="shared" si="11"/>
        <v>1600000</v>
      </c>
      <c r="K227" s="207"/>
    </row>
    <row r="228" spans="1:11" ht="18" customHeight="1">
      <c r="A228" s="257">
        <v>219</v>
      </c>
      <c r="B228" s="206">
        <v>7</v>
      </c>
      <c r="C228" s="362" t="s">
        <v>216</v>
      </c>
      <c r="D228" s="346" t="s">
        <v>218</v>
      </c>
      <c r="E228" s="206" t="s">
        <v>160</v>
      </c>
      <c r="F228" s="307">
        <v>7.62962962962963</v>
      </c>
      <c r="G228" s="206" t="s">
        <v>24</v>
      </c>
      <c r="H228" s="213">
        <f t="shared" si="12"/>
        <v>7.62962962962963</v>
      </c>
      <c r="I228" s="218">
        <v>320000</v>
      </c>
      <c r="J228" s="219">
        <f t="shared" si="11"/>
        <v>1600000</v>
      </c>
      <c r="K228" s="207"/>
    </row>
    <row r="229" spans="1:11" ht="18" customHeight="1">
      <c r="A229" s="257">
        <v>220</v>
      </c>
      <c r="B229" s="206">
        <v>8</v>
      </c>
      <c r="C229" s="362" t="s">
        <v>214</v>
      </c>
      <c r="D229" s="346" t="s">
        <v>218</v>
      </c>
      <c r="E229" s="206" t="s">
        <v>160</v>
      </c>
      <c r="F229" s="307">
        <v>7.592592592592593</v>
      </c>
      <c r="G229" s="206" t="s">
        <v>24</v>
      </c>
      <c r="H229" s="213">
        <f t="shared" si="12"/>
        <v>7.592592592592593</v>
      </c>
      <c r="I229" s="218">
        <v>320000</v>
      </c>
      <c r="J229" s="219">
        <f t="shared" si="11"/>
        <v>1600000</v>
      </c>
      <c r="K229" s="207"/>
    </row>
    <row r="230" spans="1:11" ht="18" customHeight="1">
      <c r="A230" s="257">
        <v>221</v>
      </c>
      <c r="B230" s="206">
        <v>9</v>
      </c>
      <c r="C230" s="362" t="s">
        <v>288</v>
      </c>
      <c r="D230" s="346" t="s">
        <v>451</v>
      </c>
      <c r="E230" s="206" t="s">
        <v>160</v>
      </c>
      <c r="F230" s="307">
        <v>7.555555555555555</v>
      </c>
      <c r="G230" s="206" t="s">
        <v>24</v>
      </c>
      <c r="H230" s="213">
        <f t="shared" si="12"/>
        <v>7.555555555555555</v>
      </c>
      <c r="I230" s="218">
        <v>320000</v>
      </c>
      <c r="J230" s="219">
        <f aca="true" t="shared" si="13" ref="J230:J265">I230*5</f>
        <v>1600000</v>
      </c>
      <c r="K230" s="207"/>
    </row>
    <row r="231" spans="1:11" ht="18" customHeight="1">
      <c r="A231" s="257">
        <v>222</v>
      </c>
      <c r="B231" s="206">
        <v>1</v>
      </c>
      <c r="C231" s="229" t="s">
        <v>391</v>
      </c>
      <c r="D231" s="211" t="s">
        <v>82</v>
      </c>
      <c r="E231" s="206" t="s">
        <v>595</v>
      </c>
      <c r="F231" s="307">
        <v>7.892857142857143</v>
      </c>
      <c r="G231" s="206" t="s">
        <v>24</v>
      </c>
      <c r="H231" s="213">
        <f t="shared" si="12"/>
        <v>7.892857142857143</v>
      </c>
      <c r="I231" s="218">
        <v>320000</v>
      </c>
      <c r="J231" s="219">
        <f t="shared" si="13"/>
        <v>1600000</v>
      </c>
      <c r="K231" s="207"/>
    </row>
    <row r="232" spans="1:11" ht="18" customHeight="1">
      <c r="A232" s="257">
        <v>223</v>
      </c>
      <c r="B232" s="206">
        <v>2</v>
      </c>
      <c r="C232" s="229" t="s">
        <v>591</v>
      </c>
      <c r="D232" s="211" t="s">
        <v>592</v>
      </c>
      <c r="E232" s="206" t="s">
        <v>595</v>
      </c>
      <c r="F232" s="307">
        <v>7.607142857142857</v>
      </c>
      <c r="G232" s="206" t="s">
        <v>24</v>
      </c>
      <c r="H232" s="213">
        <f t="shared" si="12"/>
        <v>7.607142857142857</v>
      </c>
      <c r="I232" s="218">
        <v>320000</v>
      </c>
      <c r="J232" s="219">
        <f t="shared" si="13"/>
        <v>1600000</v>
      </c>
      <c r="K232" s="207"/>
    </row>
    <row r="233" spans="1:11" ht="18" customHeight="1">
      <c r="A233" s="257">
        <v>224</v>
      </c>
      <c r="B233" s="206">
        <v>3</v>
      </c>
      <c r="C233" s="229" t="s">
        <v>593</v>
      </c>
      <c r="D233" s="211" t="s">
        <v>420</v>
      </c>
      <c r="E233" s="206" t="s">
        <v>595</v>
      </c>
      <c r="F233" s="307">
        <v>7.392857142857143</v>
      </c>
      <c r="G233" s="206" t="s">
        <v>24</v>
      </c>
      <c r="H233" s="213">
        <f t="shared" si="12"/>
        <v>7.392857142857143</v>
      </c>
      <c r="I233" s="218">
        <v>320000</v>
      </c>
      <c r="J233" s="219">
        <f t="shared" si="13"/>
        <v>1600000</v>
      </c>
      <c r="K233" s="207"/>
    </row>
    <row r="234" spans="1:11" ht="18" customHeight="1">
      <c r="A234" s="257">
        <v>225</v>
      </c>
      <c r="B234" s="206">
        <v>4</v>
      </c>
      <c r="C234" s="229" t="s">
        <v>594</v>
      </c>
      <c r="D234" s="211" t="s">
        <v>161</v>
      </c>
      <c r="E234" s="206" t="s">
        <v>595</v>
      </c>
      <c r="F234" s="272">
        <v>7.357142857142857</v>
      </c>
      <c r="G234" s="206" t="s">
        <v>24</v>
      </c>
      <c r="H234" s="213">
        <f t="shared" si="12"/>
        <v>7.357142857142857</v>
      </c>
      <c r="I234" s="218">
        <v>320000</v>
      </c>
      <c r="J234" s="219">
        <f t="shared" si="13"/>
        <v>1600000</v>
      </c>
      <c r="K234" s="207"/>
    </row>
    <row r="235" spans="1:11" ht="18" customHeight="1">
      <c r="A235" s="257">
        <v>226</v>
      </c>
      <c r="B235" s="206">
        <v>5</v>
      </c>
      <c r="C235" s="229" t="s">
        <v>354</v>
      </c>
      <c r="D235" s="211" t="s">
        <v>317</v>
      </c>
      <c r="E235" s="206" t="s">
        <v>595</v>
      </c>
      <c r="F235" s="272">
        <v>7.178571428571429</v>
      </c>
      <c r="G235" s="206" t="s">
        <v>24</v>
      </c>
      <c r="H235" s="213">
        <f>F235</f>
        <v>7.178571428571429</v>
      </c>
      <c r="I235" s="218">
        <v>320000</v>
      </c>
      <c r="J235" s="219">
        <f t="shared" si="13"/>
        <v>1600000</v>
      </c>
      <c r="K235" s="207"/>
    </row>
    <row r="236" spans="1:11" ht="18" customHeight="1">
      <c r="A236" s="257">
        <v>227</v>
      </c>
      <c r="B236" s="206">
        <v>6</v>
      </c>
      <c r="C236" s="229" t="s">
        <v>72</v>
      </c>
      <c r="D236" s="211" t="s">
        <v>30</v>
      </c>
      <c r="E236" s="206" t="s">
        <v>595</v>
      </c>
      <c r="F236" s="272">
        <v>7.035714285714286</v>
      </c>
      <c r="G236" s="206" t="s">
        <v>24</v>
      </c>
      <c r="H236" s="213">
        <f>F236</f>
        <v>7.035714285714286</v>
      </c>
      <c r="I236" s="218">
        <v>320000</v>
      </c>
      <c r="J236" s="219">
        <f t="shared" si="13"/>
        <v>1600000</v>
      </c>
      <c r="K236" s="207"/>
    </row>
    <row r="237" spans="1:11" ht="18" customHeight="1">
      <c r="A237" s="257">
        <v>228</v>
      </c>
      <c r="B237" s="206">
        <v>7</v>
      </c>
      <c r="C237" s="229" t="s">
        <v>658</v>
      </c>
      <c r="D237" s="211" t="s">
        <v>257</v>
      </c>
      <c r="E237" s="206" t="s">
        <v>595</v>
      </c>
      <c r="F237" s="272">
        <v>7.035714285714286</v>
      </c>
      <c r="G237" s="206" t="s">
        <v>24</v>
      </c>
      <c r="H237" s="213">
        <f>F237</f>
        <v>7.035714285714286</v>
      </c>
      <c r="I237" s="218">
        <v>320000</v>
      </c>
      <c r="J237" s="219">
        <f t="shared" si="13"/>
        <v>1600000</v>
      </c>
      <c r="K237" s="207"/>
    </row>
    <row r="238" spans="1:11" ht="18" customHeight="1">
      <c r="A238" s="257">
        <v>229</v>
      </c>
      <c r="B238" s="206">
        <v>1</v>
      </c>
      <c r="C238" s="229" t="s">
        <v>596</v>
      </c>
      <c r="D238" s="211" t="s">
        <v>254</v>
      </c>
      <c r="E238" s="206" t="s">
        <v>597</v>
      </c>
      <c r="F238" s="272">
        <v>7.535714285714286</v>
      </c>
      <c r="G238" s="206" t="s">
        <v>24</v>
      </c>
      <c r="H238" s="213">
        <f t="shared" si="12"/>
        <v>7.535714285714286</v>
      </c>
      <c r="I238" s="218">
        <v>320000</v>
      </c>
      <c r="J238" s="219">
        <f t="shared" si="13"/>
        <v>1600000</v>
      </c>
      <c r="K238" s="207"/>
    </row>
    <row r="239" spans="1:11" ht="18" customHeight="1">
      <c r="A239" s="257">
        <v>230</v>
      </c>
      <c r="B239" s="206">
        <v>1</v>
      </c>
      <c r="C239" s="229" t="s">
        <v>21</v>
      </c>
      <c r="D239" s="211" t="s">
        <v>192</v>
      </c>
      <c r="E239" s="206" t="s">
        <v>599</v>
      </c>
      <c r="F239" s="272">
        <v>7.214285714285714</v>
      </c>
      <c r="G239" s="206" t="s">
        <v>24</v>
      </c>
      <c r="H239" s="213">
        <f>F239</f>
        <v>7.214285714285714</v>
      </c>
      <c r="I239" s="218">
        <v>320000</v>
      </c>
      <c r="J239" s="219">
        <f t="shared" si="13"/>
        <v>1600000</v>
      </c>
      <c r="K239" s="207"/>
    </row>
    <row r="240" spans="1:11" ht="18" customHeight="1">
      <c r="A240" s="257">
        <v>231</v>
      </c>
      <c r="B240" s="206">
        <v>2</v>
      </c>
      <c r="C240" s="229" t="s">
        <v>598</v>
      </c>
      <c r="D240" s="211" t="s">
        <v>364</v>
      </c>
      <c r="E240" s="206" t="s">
        <v>599</v>
      </c>
      <c r="F240" s="272">
        <v>7.142857142857143</v>
      </c>
      <c r="G240" s="206" t="s">
        <v>24</v>
      </c>
      <c r="H240" s="213">
        <f>F240</f>
        <v>7.142857142857143</v>
      </c>
      <c r="I240" s="218">
        <v>320000</v>
      </c>
      <c r="J240" s="219">
        <f t="shared" si="13"/>
        <v>1600000</v>
      </c>
      <c r="K240" s="207"/>
    </row>
    <row r="241" spans="1:11" ht="18" customHeight="1">
      <c r="A241" s="257">
        <v>232</v>
      </c>
      <c r="B241" s="206">
        <v>3</v>
      </c>
      <c r="C241" s="229" t="s">
        <v>354</v>
      </c>
      <c r="D241" s="211" t="s">
        <v>192</v>
      </c>
      <c r="E241" s="206" t="s">
        <v>599</v>
      </c>
      <c r="F241" s="272">
        <v>7.142857142857143</v>
      </c>
      <c r="G241" s="206" t="s">
        <v>24</v>
      </c>
      <c r="H241" s="213">
        <f>F241</f>
        <v>7.142857142857143</v>
      </c>
      <c r="I241" s="218">
        <v>320000</v>
      </c>
      <c r="J241" s="219">
        <f t="shared" si="13"/>
        <v>1600000</v>
      </c>
      <c r="K241" s="207"/>
    </row>
    <row r="242" spans="1:11" ht="18" customHeight="1">
      <c r="A242" s="257">
        <v>233</v>
      </c>
      <c r="B242" s="206">
        <v>4</v>
      </c>
      <c r="C242" s="229" t="s">
        <v>314</v>
      </c>
      <c r="D242" s="211" t="s">
        <v>30</v>
      </c>
      <c r="E242" s="206" t="s">
        <v>599</v>
      </c>
      <c r="F242" s="272">
        <v>7.07</v>
      </c>
      <c r="G242" s="206" t="s">
        <v>24</v>
      </c>
      <c r="H242" s="213">
        <f>F242</f>
        <v>7.07</v>
      </c>
      <c r="I242" s="218">
        <v>320000</v>
      </c>
      <c r="J242" s="219">
        <f t="shared" si="13"/>
        <v>1600000</v>
      </c>
      <c r="K242" s="207"/>
    </row>
    <row r="243" spans="1:11" ht="18" customHeight="1">
      <c r="A243" s="257">
        <v>234</v>
      </c>
      <c r="B243" s="206">
        <v>1</v>
      </c>
      <c r="C243" s="229" t="s">
        <v>600</v>
      </c>
      <c r="D243" s="211" t="s">
        <v>82</v>
      </c>
      <c r="E243" s="206" t="s">
        <v>607</v>
      </c>
      <c r="F243" s="272">
        <v>7.678571428571429</v>
      </c>
      <c r="G243" s="206" t="s">
        <v>24</v>
      </c>
      <c r="H243" s="213">
        <f t="shared" si="12"/>
        <v>7.678571428571429</v>
      </c>
      <c r="I243" s="218">
        <v>320000</v>
      </c>
      <c r="J243" s="219">
        <f t="shared" si="13"/>
        <v>1600000</v>
      </c>
      <c r="K243" s="207"/>
    </row>
    <row r="244" spans="1:11" ht="18" customHeight="1">
      <c r="A244" s="257">
        <v>235</v>
      </c>
      <c r="B244" s="206">
        <v>2</v>
      </c>
      <c r="C244" s="229" t="s">
        <v>601</v>
      </c>
      <c r="D244" s="211" t="s">
        <v>602</v>
      </c>
      <c r="E244" s="206" t="s">
        <v>607</v>
      </c>
      <c r="F244" s="272">
        <v>7.392857142857143</v>
      </c>
      <c r="G244" s="206" t="s">
        <v>24</v>
      </c>
      <c r="H244" s="213">
        <f t="shared" si="12"/>
        <v>7.392857142857143</v>
      </c>
      <c r="I244" s="218">
        <v>320000</v>
      </c>
      <c r="J244" s="219">
        <f t="shared" si="13"/>
        <v>1600000</v>
      </c>
      <c r="K244" s="207"/>
    </row>
    <row r="245" spans="1:11" ht="18" customHeight="1">
      <c r="A245" s="257">
        <v>236</v>
      </c>
      <c r="B245" s="206">
        <v>3</v>
      </c>
      <c r="C245" s="229" t="s">
        <v>184</v>
      </c>
      <c r="D245" s="211" t="s">
        <v>603</v>
      </c>
      <c r="E245" s="206" t="s">
        <v>607</v>
      </c>
      <c r="F245" s="272">
        <v>7.357142857142857</v>
      </c>
      <c r="G245" s="206" t="s">
        <v>24</v>
      </c>
      <c r="H245" s="213">
        <f t="shared" si="12"/>
        <v>7.357142857142857</v>
      </c>
      <c r="I245" s="218">
        <v>320000</v>
      </c>
      <c r="J245" s="219">
        <f t="shared" si="13"/>
        <v>1600000</v>
      </c>
      <c r="K245" s="207"/>
    </row>
    <row r="246" spans="1:11" ht="18" customHeight="1">
      <c r="A246" s="257">
        <v>237</v>
      </c>
      <c r="B246" s="206">
        <v>4</v>
      </c>
      <c r="C246" s="269" t="s">
        <v>604</v>
      </c>
      <c r="D246" s="211" t="s">
        <v>39</v>
      </c>
      <c r="E246" s="206" t="s">
        <v>607</v>
      </c>
      <c r="F246" s="272">
        <v>7.285714285714286</v>
      </c>
      <c r="G246" s="206" t="s">
        <v>24</v>
      </c>
      <c r="H246" s="213">
        <f>F246</f>
        <v>7.285714285714286</v>
      </c>
      <c r="I246" s="218">
        <v>320000</v>
      </c>
      <c r="J246" s="219">
        <f t="shared" si="13"/>
        <v>1600000</v>
      </c>
      <c r="K246" s="207"/>
    </row>
    <row r="247" spans="1:11" ht="18" customHeight="1">
      <c r="A247" s="257">
        <v>238</v>
      </c>
      <c r="B247" s="206">
        <v>5</v>
      </c>
      <c r="C247" s="229" t="s">
        <v>605</v>
      </c>
      <c r="D247" s="211" t="s">
        <v>45</v>
      </c>
      <c r="E247" s="206" t="s">
        <v>607</v>
      </c>
      <c r="F247" s="272">
        <v>7.142857142857143</v>
      </c>
      <c r="G247" s="206" t="s">
        <v>24</v>
      </c>
      <c r="H247" s="213">
        <f>F247</f>
        <v>7.142857142857143</v>
      </c>
      <c r="I247" s="218">
        <v>320000</v>
      </c>
      <c r="J247" s="219">
        <f t="shared" si="13"/>
        <v>1600000</v>
      </c>
      <c r="K247" s="207"/>
    </row>
    <row r="248" spans="1:11" ht="18" customHeight="1">
      <c r="A248" s="257">
        <v>239</v>
      </c>
      <c r="B248" s="206">
        <v>6</v>
      </c>
      <c r="C248" s="229" t="s">
        <v>606</v>
      </c>
      <c r="D248" s="211" t="s">
        <v>167</v>
      </c>
      <c r="E248" s="206" t="s">
        <v>607</v>
      </c>
      <c r="F248" s="272">
        <v>7.142857142857143</v>
      </c>
      <c r="G248" s="206" t="s">
        <v>24</v>
      </c>
      <c r="H248" s="213">
        <f>F248</f>
        <v>7.142857142857143</v>
      </c>
      <c r="I248" s="218">
        <v>320000</v>
      </c>
      <c r="J248" s="219">
        <f t="shared" si="13"/>
        <v>1600000</v>
      </c>
      <c r="K248" s="207"/>
    </row>
    <row r="249" spans="1:11" ht="18" customHeight="1">
      <c r="A249" s="257">
        <v>240</v>
      </c>
      <c r="B249" s="206">
        <v>7</v>
      </c>
      <c r="C249" s="229" t="s">
        <v>34</v>
      </c>
      <c r="D249" s="211" t="s">
        <v>98</v>
      </c>
      <c r="E249" s="206" t="s">
        <v>607</v>
      </c>
      <c r="F249" s="272">
        <v>7.107142857142857</v>
      </c>
      <c r="G249" s="206" t="s">
        <v>24</v>
      </c>
      <c r="H249" s="213">
        <f>F249</f>
        <v>7.107142857142857</v>
      </c>
      <c r="I249" s="218">
        <v>320000</v>
      </c>
      <c r="J249" s="219">
        <f t="shared" si="13"/>
        <v>1600000</v>
      </c>
      <c r="K249" s="207"/>
    </row>
    <row r="250" spans="1:11" ht="18" customHeight="1">
      <c r="A250" s="257">
        <v>241</v>
      </c>
      <c r="B250" s="206">
        <v>8</v>
      </c>
      <c r="C250" s="229" t="s">
        <v>34</v>
      </c>
      <c r="D250" s="211" t="s">
        <v>272</v>
      </c>
      <c r="E250" s="206" t="s">
        <v>607</v>
      </c>
      <c r="F250" s="272">
        <v>7.071428571428571</v>
      </c>
      <c r="G250" s="206" t="s">
        <v>24</v>
      </c>
      <c r="H250" s="213">
        <f>F250</f>
        <v>7.071428571428571</v>
      </c>
      <c r="I250" s="218">
        <v>320000</v>
      </c>
      <c r="J250" s="219">
        <f t="shared" si="13"/>
        <v>1600000</v>
      </c>
      <c r="K250" s="207"/>
    </row>
    <row r="251" spans="1:11" ht="18" customHeight="1">
      <c r="A251" s="257">
        <v>242</v>
      </c>
      <c r="B251" s="206">
        <v>1</v>
      </c>
      <c r="C251" s="229" t="s">
        <v>21</v>
      </c>
      <c r="D251" s="211" t="s">
        <v>115</v>
      </c>
      <c r="E251" s="206" t="s">
        <v>608</v>
      </c>
      <c r="F251" s="272">
        <v>7.321428571428571</v>
      </c>
      <c r="G251" s="206" t="s">
        <v>24</v>
      </c>
      <c r="H251" s="213">
        <f aca="true" t="shared" si="14" ref="H251:H265">F251</f>
        <v>7.321428571428571</v>
      </c>
      <c r="I251" s="218">
        <v>320000</v>
      </c>
      <c r="J251" s="219">
        <f t="shared" si="13"/>
        <v>1600000</v>
      </c>
      <c r="K251" s="207"/>
    </row>
    <row r="252" spans="1:11" ht="18" customHeight="1">
      <c r="A252" s="257">
        <v>243</v>
      </c>
      <c r="B252" s="206">
        <v>1</v>
      </c>
      <c r="C252" s="229" t="s">
        <v>34</v>
      </c>
      <c r="D252" s="211" t="s">
        <v>188</v>
      </c>
      <c r="E252" s="206" t="s">
        <v>444</v>
      </c>
      <c r="F252" s="272">
        <v>7.9655172413793105</v>
      </c>
      <c r="G252" s="206" t="s">
        <v>24</v>
      </c>
      <c r="H252" s="213">
        <f t="shared" si="14"/>
        <v>7.9655172413793105</v>
      </c>
      <c r="I252" s="218">
        <v>320000</v>
      </c>
      <c r="J252" s="219">
        <f t="shared" si="13"/>
        <v>1600000</v>
      </c>
      <c r="K252" s="207"/>
    </row>
    <row r="253" spans="1:11" ht="18" customHeight="1">
      <c r="A253" s="257">
        <v>244</v>
      </c>
      <c r="B253" s="206">
        <v>2</v>
      </c>
      <c r="C253" s="229" t="s">
        <v>242</v>
      </c>
      <c r="D253" s="211" t="s">
        <v>43</v>
      </c>
      <c r="E253" s="206" t="s">
        <v>444</v>
      </c>
      <c r="F253" s="272">
        <v>7.689655172413793</v>
      </c>
      <c r="G253" s="206" t="s">
        <v>24</v>
      </c>
      <c r="H253" s="213">
        <f t="shared" si="14"/>
        <v>7.689655172413793</v>
      </c>
      <c r="I253" s="218">
        <v>320000</v>
      </c>
      <c r="J253" s="219">
        <f t="shared" si="13"/>
        <v>1600000</v>
      </c>
      <c r="K253" s="207"/>
    </row>
    <row r="254" spans="1:11" ht="18" customHeight="1">
      <c r="A254" s="257">
        <v>245</v>
      </c>
      <c r="B254" s="206">
        <v>3</v>
      </c>
      <c r="C254" s="229" t="s">
        <v>256</v>
      </c>
      <c r="D254" s="211" t="s">
        <v>48</v>
      </c>
      <c r="E254" s="206" t="s">
        <v>444</v>
      </c>
      <c r="F254" s="272">
        <v>7.620689655172414</v>
      </c>
      <c r="G254" s="206" t="s">
        <v>24</v>
      </c>
      <c r="H254" s="213">
        <f t="shared" si="14"/>
        <v>7.620689655172414</v>
      </c>
      <c r="I254" s="218">
        <v>320000</v>
      </c>
      <c r="J254" s="219">
        <f t="shared" si="13"/>
        <v>1600000</v>
      </c>
      <c r="K254" s="207"/>
    </row>
    <row r="255" spans="1:11" ht="18" customHeight="1">
      <c r="A255" s="257">
        <v>246</v>
      </c>
      <c r="B255" s="206">
        <v>4</v>
      </c>
      <c r="C255" s="229" t="s">
        <v>609</v>
      </c>
      <c r="D255" s="211" t="s">
        <v>129</v>
      </c>
      <c r="E255" s="206" t="s">
        <v>444</v>
      </c>
      <c r="F255" s="272">
        <v>7.172413793103448</v>
      </c>
      <c r="G255" s="206" t="s">
        <v>24</v>
      </c>
      <c r="H255" s="213">
        <f aca="true" t="shared" si="15" ref="H255:H260">F255</f>
        <v>7.172413793103448</v>
      </c>
      <c r="I255" s="218">
        <v>320000</v>
      </c>
      <c r="J255" s="219">
        <f t="shared" si="13"/>
        <v>1600000</v>
      </c>
      <c r="K255" s="207"/>
    </row>
    <row r="256" spans="1:11" ht="18" customHeight="1">
      <c r="A256" s="257">
        <v>247</v>
      </c>
      <c r="B256" s="206">
        <v>5</v>
      </c>
      <c r="C256" s="229" t="s">
        <v>21</v>
      </c>
      <c r="D256" s="211" t="s">
        <v>179</v>
      </c>
      <c r="E256" s="206" t="s">
        <v>444</v>
      </c>
      <c r="F256" s="272">
        <v>7.137931034482759</v>
      </c>
      <c r="G256" s="206" t="s">
        <v>24</v>
      </c>
      <c r="H256" s="213">
        <f t="shared" si="15"/>
        <v>7.137931034482759</v>
      </c>
      <c r="I256" s="218">
        <v>320000</v>
      </c>
      <c r="J256" s="219">
        <f t="shared" si="13"/>
        <v>1600000</v>
      </c>
      <c r="K256" s="207"/>
    </row>
    <row r="257" spans="1:11" ht="18" customHeight="1">
      <c r="A257" s="257">
        <v>248</v>
      </c>
      <c r="B257" s="206">
        <v>6</v>
      </c>
      <c r="C257" s="229" t="s">
        <v>50</v>
      </c>
      <c r="D257" s="211" t="s">
        <v>610</v>
      </c>
      <c r="E257" s="206" t="s">
        <v>444</v>
      </c>
      <c r="F257" s="272">
        <v>7.137931034482759</v>
      </c>
      <c r="G257" s="206" t="s">
        <v>24</v>
      </c>
      <c r="H257" s="213">
        <f t="shared" si="15"/>
        <v>7.137931034482759</v>
      </c>
      <c r="I257" s="218">
        <v>320000</v>
      </c>
      <c r="J257" s="219">
        <f t="shared" si="13"/>
        <v>1600000</v>
      </c>
      <c r="K257" s="207"/>
    </row>
    <row r="258" spans="1:11" ht="18" customHeight="1">
      <c r="A258" s="257">
        <v>249</v>
      </c>
      <c r="B258" s="206">
        <v>7</v>
      </c>
      <c r="C258" s="229" t="s">
        <v>611</v>
      </c>
      <c r="D258" s="211" t="s">
        <v>49</v>
      </c>
      <c r="E258" s="206" t="s">
        <v>444</v>
      </c>
      <c r="F258" s="272">
        <v>7.137931034482759</v>
      </c>
      <c r="G258" s="206" t="s">
        <v>24</v>
      </c>
      <c r="H258" s="213">
        <f t="shared" si="15"/>
        <v>7.137931034482759</v>
      </c>
      <c r="I258" s="218">
        <v>320000</v>
      </c>
      <c r="J258" s="219">
        <f t="shared" si="13"/>
        <v>1600000</v>
      </c>
      <c r="K258" s="207"/>
    </row>
    <row r="259" spans="1:11" ht="18" customHeight="1">
      <c r="A259" s="257">
        <v>250</v>
      </c>
      <c r="B259" s="206">
        <v>8</v>
      </c>
      <c r="C259" s="229" t="s">
        <v>527</v>
      </c>
      <c r="D259" s="211" t="s">
        <v>364</v>
      </c>
      <c r="E259" s="206" t="s">
        <v>444</v>
      </c>
      <c r="F259" s="272">
        <v>7.137931034482759</v>
      </c>
      <c r="G259" s="206" t="s">
        <v>24</v>
      </c>
      <c r="H259" s="213">
        <f t="shared" si="15"/>
        <v>7.137931034482759</v>
      </c>
      <c r="I259" s="218">
        <v>320000</v>
      </c>
      <c r="J259" s="219">
        <f t="shared" si="13"/>
        <v>1600000</v>
      </c>
      <c r="K259" s="207"/>
    </row>
    <row r="260" spans="1:11" ht="18" customHeight="1">
      <c r="A260" s="257">
        <v>251</v>
      </c>
      <c r="B260" s="206">
        <v>9</v>
      </c>
      <c r="C260" s="229" t="s">
        <v>234</v>
      </c>
      <c r="D260" s="211" t="s">
        <v>375</v>
      </c>
      <c r="E260" s="206" t="s">
        <v>444</v>
      </c>
      <c r="F260" s="272">
        <v>7.03</v>
      </c>
      <c r="G260" s="206" t="s">
        <v>24</v>
      </c>
      <c r="H260" s="213">
        <f t="shared" si="15"/>
        <v>7.03</v>
      </c>
      <c r="I260" s="218">
        <v>320000</v>
      </c>
      <c r="J260" s="219">
        <f t="shared" si="13"/>
        <v>1600000</v>
      </c>
      <c r="K260" s="207"/>
    </row>
    <row r="261" spans="1:11" ht="18" customHeight="1">
      <c r="A261" s="257">
        <v>252</v>
      </c>
      <c r="B261" s="206">
        <v>1</v>
      </c>
      <c r="C261" s="229" t="s">
        <v>329</v>
      </c>
      <c r="D261" s="211" t="s">
        <v>84</v>
      </c>
      <c r="E261" s="206" t="s">
        <v>613</v>
      </c>
      <c r="F261" s="272">
        <v>7.730769230769231</v>
      </c>
      <c r="G261" s="206" t="s">
        <v>24</v>
      </c>
      <c r="H261" s="213">
        <f t="shared" si="14"/>
        <v>7.730769230769231</v>
      </c>
      <c r="I261" s="218">
        <v>320000</v>
      </c>
      <c r="J261" s="219">
        <f t="shared" si="13"/>
        <v>1600000</v>
      </c>
      <c r="K261" s="207"/>
    </row>
    <row r="262" spans="1:11" ht="18" customHeight="1">
      <c r="A262" s="257">
        <v>253</v>
      </c>
      <c r="B262" s="206">
        <v>1</v>
      </c>
      <c r="C262" s="379" t="s">
        <v>626</v>
      </c>
      <c r="D262" s="276" t="s">
        <v>625</v>
      </c>
      <c r="E262" s="206" t="s">
        <v>628</v>
      </c>
      <c r="F262" s="272">
        <v>7.84</v>
      </c>
      <c r="G262" s="206" t="s">
        <v>24</v>
      </c>
      <c r="H262" s="213">
        <f t="shared" si="14"/>
        <v>7.84</v>
      </c>
      <c r="I262" s="218">
        <v>320000</v>
      </c>
      <c r="J262" s="219">
        <f t="shared" si="13"/>
        <v>1600000</v>
      </c>
      <c r="K262" s="207"/>
    </row>
    <row r="263" spans="1:11" ht="18" customHeight="1">
      <c r="A263" s="257">
        <v>254</v>
      </c>
      <c r="B263" s="206">
        <v>2</v>
      </c>
      <c r="C263" s="379" t="s">
        <v>627</v>
      </c>
      <c r="D263" s="276" t="s">
        <v>513</v>
      </c>
      <c r="E263" s="206" t="s">
        <v>628</v>
      </c>
      <c r="F263" s="272">
        <v>7.53</v>
      </c>
      <c r="G263" s="206" t="s">
        <v>24</v>
      </c>
      <c r="H263" s="213">
        <f t="shared" si="14"/>
        <v>7.53</v>
      </c>
      <c r="I263" s="218">
        <v>320000</v>
      </c>
      <c r="J263" s="219">
        <f t="shared" si="13"/>
        <v>1600000</v>
      </c>
      <c r="K263" s="207"/>
    </row>
    <row r="264" spans="1:11" ht="18" customHeight="1">
      <c r="A264" s="257">
        <v>255</v>
      </c>
      <c r="B264" s="208">
        <v>1</v>
      </c>
      <c r="C264" s="384" t="s">
        <v>73</v>
      </c>
      <c r="D264" s="385" t="s">
        <v>629</v>
      </c>
      <c r="E264" s="208" t="s">
        <v>630</v>
      </c>
      <c r="F264" s="355">
        <v>7.47</v>
      </c>
      <c r="G264" s="208" t="s">
        <v>24</v>
      </c>
      <c r="H264" s="326">
        <f t="shared" si="14"/>
        <v>7.47</v>
      </c>
      <c r="I264" s="218">
        <v>320000</v>
      </c>
      <c r="J264" s="328">
        <f t="shared" si="13"/>
        <v>1600000</v>
      </c>
      <c r="K264" s="209"/>
    </row>
    <row r="265" spans="1:11" ht="18" customHeight="1">
      <c r="A265" s="360">
        <v>256</v>
      </c>
      <c r="B265" s="225">
        <v>2</v>
      </c>
      <c r="C265" s="380" t="s">
        <v>314</v>
      </c>
      <c r="D265" s="378" t="s">
        <v>81</v>
      </c>
      <c r="E265" s="225" t="s">
        <v>630</v>
      </c>
      <c r="F265" s="292">
        <v>7</v>
      </c>
      <c r="G265" s="225" t="s">
        <v>24</v>
      </c>
      <c r="H265" s="226">
        <f t="shared" si="14"/>
        <v>7</v>
      </c>
      <c r="I265" s="227">
        <v>320000</v>
      </c>
      <c r="J265" s="228">
        <f t="shared" si="13"/>
        <v>1600000</v>
      </c>
      <c r="K265" s="207"/>
    </row>
    <row r="266" spans="1:11" ht="16.5" customHeight="1">
      <c r="A266" s="248"/>
      <c r="B266" s="282"/>
      <c r="C266" s="428" t="s">
        <v>662</v>
      </c>
      <c r="D266" s="429"/>
      <c r="E266" s="282"/>
      <c r="F266" s="331"/>
      <c r="G266" s="282"/>
      <c r="H266" s="286"/>
      <c r="I266" s="287"/>
      <c r="J266" s="388">
        <f>SUM(J10:J265)</f>
        <v>481550000</v>
      </c>
      <c r="K266" s="267"/>
    </row>
    <row r="267" spans="1:11" ht="18.75">
      <c r="A267" s="367"/>
      <c r="B267" s="368"/>
      <c r="C267" s="369"/>
      <c r="D267" s="369"/>
      <c r="E267" s="368"/>
      <c r="F267" s="370"/>
      <c r="G267" s="368"/>
      <c r="H267" s="371"/>
      <c r="I267" s="372"/>
      <c r="J267" s="373"/>
      <c r="K267" s="374"/>
    </row>
    <row r="268" spans="3:11" ht="17.25">
      <c r="C268" s="78" t="s">
        <v>52</v>
      </c>
      <c r="D268" s="78"/>
      <c r="E268" s="78"/>
      <c r="F268" s="78"/>
      <c r="G268" s="78" t="s">
        <v>227</v>
      </c>
      <c r="H268" s="79"/>
      <c r="I268" s="78"/>
      <c r="J268" s="80" t="s">
        <v>150</v>
      </c>
      <c r="K268" s="77"/>
    </row>
    <row r="272" spans="7:10" ht="18">
      <c r="G272" s="85" t="s">
        <v>402</v>
      </c>
      <c r="H272" s="86"/>
      <c r="I272" s="85"/>
      <c r="J272" s="87" t="s">
        <v>149</v>
      </c>
    </row>
    <row r="301" spans="1:4" ht="16.5">
      <c r="A301" s="430" t="s">
        <v>255</v>
      </c>
      <c r="B301" s="430"/>
      <c r="C301" s="430"/>
      <c r="D301" s="430"/>
    </row>
    <row r="302" spans="1:4" ht="17.25">
      <c r="A302" s="431" t="s">
        <v>1</v>
      </c>
      <c r="B302" s="431"/>
      <c r="C302" s="431"/>
      <c r="D302" s="431"/>
    </row>
    <row r="303" spans="1:4" ht="16.5">
      <c r="A303" s="334"/>
      <c r="B303" s="334"/>
      <c r="C303" s="334"/>
      <c r="D303" s="334"/>
    </row>
    <row r="304" spans="1:11" ht="17.25">
      <c r="A304" s="433" t="s">
        <v>261</v>
      </c>
      <c r="B304" s="433"/>
      <c r="C304" s="433"/>
      <c r="D304" s="433"/>
      <c r="E304" s="433"/>
      <c r="F304" s="433"/>
      <c r="G304" s="433"/>
      <c r="H304" s="433"/>
      <c r="I304" s="433"/>
      <c r="J304" s="433"/>
      <c r="K304" s="433"/>
    </row>
    <row r="305" spans="1:11" ht="15">
      <c r="A305" s="413" t="s">
        <v>401</v>
      </c>
      <c r="B305" s="413"/>
      <c r="C305" s="413"/>
      <c r="D305" s="413"/>
      <c r="E305" s="413"/>
      <c r="F305" s="413"/>
      <c r="G305" s="413"/>
      <c r="H305" s="413"/>
      <c r="I305" s="413"/>
      <c r="J305" s="413"/>
      <c r="K305" s="413"/>
    </row>
    <row r="306" spans="1:11" ht="15.75">
      <c r="A306" s="1"/>
      <c r="B306" s="265"/>
      <c r="C306" s="3"/>
      <c r="D306" s="3"/>
      <c r="E306" s="4"/>
      <c r="F306" s="3"/>
      <c r="G306" s="5"/>
      <c r="H306" s="5"/>
      <c r="I306" s="6"/>
      <c r="J306" s="7"/>
      <c r="K306" s="3"/>
    </row>
    <row r="307" spans="1:11" ht="18.75">
      <c r="A307" s="231" t="s">
        <v>3</v>
      </c>
      <c r="B307" s="232" t="s">
        <v>4</v>
      </c>
      <c r="C307" s="233"/>
      <c r="D307" s="234"/>
      <c r="E307" s="235"/>
      <c r="F307" s="236" t="s">
        <v>5</v>
      </c>
      <c r="G307" s="237"/>
      <c r="H307" s="237"/>
      <c r="I307" s="238" t="s">
        <v>6</v>
      </c>
      <c r="J307" s="239" t="s">
        <v>7</v>
      </c>
      <c r="K307" s="240" t="s">
        <v>8</v>
      </c>
    </row>
    <row r="308" spans="1:11" ht="18.75">
      <c r="A308" s="241" t="s">
        <v>9</v>
      </c>
      <c r="B308" s="242" t="s">
        <v>9</v>
      </c>
      <c r="C308" s="243" t="s">
        <v>10</v>
      </c>
      <c r="D308" s="242"/>
      <c r="E308" s="244" t="s">
        <v>11</v>
      </c>
      <c r="F308" s="244" t="s">
        <v>12</v>
      </c>
      <c r="G308" s="245" t="s">
        <v>13</v>
      </c>
      <c r="H308" s="245" t="s">
        <v>7</v>
      </c>
      <c r="I308" s="246" t="s">
        <v>14</v>
      </c>
      <c r="J308" s="247" t="s">
        <v>15</v>
      </c>
      <c r="K308" s="245" t="s">
        <v>16</v>
      </c>
    </row>
    <row r="309" spans="1:11" ht="18.75">
      <c r="A309" s="248"/>
      <c r="B309" s="249" t="s">
        <v>17</v>
      </c>
      <c r="C309" s="250"/>
      <c r="D309" s="251"/>
      <c r="E309" s="252"/>
      <c r="F309" s="252" t="s">
        <v>18</v>
      </c>
      <c r="G309" s="253" t="s">
        <v>19</v>
      </c>
      <c r="H309" s="253"/>
      <c r="I309" s="254"/>
      <c r="J309" s="254" t="s">
        <v>20</v>
      </c>
      <c r="K309" s="255"/>
    </row>
    <row r="310" spans="1:11" ht="18.75">
      <c r="A310" s="256">
        <v>1</v>
      </c>
      <c r="B310" s="204">
        <v>1</v>
      </c>
      <c r="C310" s="337" t="s">
        <v>262</v>
      </c>
      <c r="D310" s="338" t="s">
        <v>263</v>
      </c>
      <c r="E310" s="204" t="s">
        <v>282</v>
      </c>
      <c r="F310" s="271">
        <v>8.13</v>
      </c>
      <c r="G310" s="206" t="s">
        <v>24</v>
      </c>
      <c r="H310" s="212">
        <f aca="true" t="shared" si="16" ref="H310:H341">F310</f>
        <v>8.13</v>
      </c>
      <c r="I310" s="216">
        <v>360000</v>
      </c>
      <c r="J310" s="217">
        <f aca="true" t="shared" si="17" ref="J310:J341">I310*5</f>
        <v>1800000</v>
      </c>
      <c r="K310" s="205"/>
    </row>
    <row r="311" spans="1:11" ht="18.75">
      <c r="A311" s="257">
        <v>2</v>
      </c>
      <c r="B311" s="206">
        <v>2</v>
      </c>
      <c r="C311" s="339" t="s">
        <v>212</v>
      </c>
      <c r="D311" s="340" t="s">
        <v>264</v>
      </c>
      <c r="E311" s="206" t="s">
        <v>282</v>
      </c>
      <c r="F311" s="272">
        <v>8.03</v>
      </c>
      <c r="G311" s="206" t="s">
        <v>24</v>
      </c>
      <c r="H311" s="213">
        <f t="shared" si="16"/>
        <v>8.03</v>
      </c>
      <c r="I311" s="218">
        <v>360000</v>
      </c>
      <c r="J311" s="219">
        <f t="shared" si="17"/>
        <v>1800000</v>
      </c>
      <c r="K311" s="207"/>
    </row>
    <row r="312" spans="1:11" ht="18.75">
      <c r="A312" s="257">
        <v>3</v>
      </c>
      <c r="B312" s="206">
        <v>3</v>
      </c>
      <c r="C312" s="339" t="s">
        <v>265</v>
      </c>
      <c r="D312" s="340" t="s">
        <v>266</v>
      </c>
      <c r="E312" s="206" t="s">
        <v>282</v>
      </c>
      <c r="F312" s="272">
        <v>7.9</v>
      </c>
      <c r="G312" s="206" t="s">
        <v>24</v>
      </c>
      <c r="H312" s="213">
        <f t="shared" si="16"/>
        <v>7.9</v>
      </c>
      <c r="I312" s="218">
        <v>310000</v>
      </c>
      <c r="J312" s="219">
        <f t="shared" si="17"/>
        <v>1550000</v>
      </c>
      <c r="K312" s="207"/>
    </row>
    <row r="313" spans="1:11" ht="18.75">
      <c r="A313" s="257">
        <v>4</v>
      </c>
      <c r="B313" s="206">
        <v>4</v>
      </c>
      <c r="C313" s="339" t="s">
        <v>267</v>
      </c>
      <c r="D313" s="340" t="s">
        <v>268</v>
      </c>
      <c r="E313" s="206" t="s">
        <v>282</v>
      </c>
      <c r="F313" s="272">
        <v>7.9</v>
      </c>
      <c r="G313" s="206" t="s">
        <v>24</v>
      </c>
      <c r="H313" s="213">
        <f t="shared" si="16"/>
        <v>7.9</v>
      </c>
      <c r="I313" s="218">
        <v>310000</v>
      </c>
      <c r="J313" s="219">
        <f t="shared" si="17"/>
        <v>1550000</v>
      </c>
      <c r="K313" s="207"/>
    </row>
    <row r="314" spans="1:11" ht="18.75">
      <c r="A314" s="257">
        <v>5</v>
      </c>
      <c r="B314" s="206">
        <v>5</v>
      </c>
      <c r="C314" s="339" t="s">
        <v>269</v>
      </c>
      <c r="D314" s="340" t="s">
        <v>270</v>
      </c>
      <c r="E314" s="206" t="s">
        <v>282</v>
      </c>
      <c r="F314" s="272">
        <v>7.83</v>
      </c>
      <c r="G314" s="206" t="s">
        <v>24</v>
      </c>
      <c r="H314" s="213">
        <f t="shared" si="16"/>
        <v>7.83</v>
      </c>
      <c r="I314" s="218">
        <v>310000</v>
      </c>
      <c r="J314" s="219">
        <f t="shared" si="17"/>
        <v>1550000</v>
      </c>
      <c r="K314" s="207"/>
    </row>
    <row r="315" spans="1:11" ht="18.75">
      <c r="A315" s="257">
        <v>6</v>
      </c>
      <c r="B315" s="206">
        <v>6</v>
      </c>
      <c r="C315" s="339" t="s">
        <v>271</v>
      </c>
      <c r="D315" s="340" t="s">
        <v>272</v>
      </c>
      <c r="E315" s="206" t="s">
        <v>282</v>
      </c>
      <c r="F315" s="272">
        <v>7.77</v>
      </c>
      <c r="G315" s="206" t="s">
        <v>24</v>
      </c>
      <c r="H315" s="213">
        <f t="shared" si="16"/>
        <v>7.77</v>
      </c>
      <c r="I315" s="218">
        <v>310000</v>
      </c>
      <c r="J315" s="219">
        <f t="shared" si="17"/>
        <v>1550000</v>
      </c>
      <c r="K315" s="207"/>
    </row>
    <row r="316" spans="1:11" ht="18.75">
      <c r="A316" s="257">
        <v>7</v>
      </c>
      <c r="B316" s="206">
        <v>7</v>
      </c>
      <c r="C316" s="339" t="s">
        <v>273</v>
      </c>
      <c r="D316" s="340" t="s">
        <v>268</v>
      </c>
      <c r="E316" s="206" t="s">
        <v>282</v>
      </c>
      <c r="F316" s="272">
        <v>7.77</v>
      </c>
      <c r="G316" s="206" t="s">
        <v>24</v>
      </c>
      <c r="H316" s="213">
        <f t="shared" si="16"/>
        <v>7.77</v>
      </c>
      <c r="I316" s="218">
        <v>310000</v>
      </c>
      <c r="J316" s="219">
        <f t="shared" si="17"/>
        <v>1550000</v>
      </c>
      <c r="K316" s="207"/>
    </row>
    <row r="317" spans="1:11" ht="18.75">
      <c r="A317" s="257">
        <v>8</v>
      </c>
      <c r="B317" s="206">
        <v>8</v>
      </c>
      <c r="C317" s="339" t="s">
        <v>212</v>
      </c>
      <c r="D317" s="340" t="s">
        <v>274</v>
      </c>
      <c r="E317" s="206" t="s">
        <v>282</v>
      </c>
      <c r="F317" s="272">
        <v>7.67</v>
      </c>
      <c r="G317" s="206" t="s">
        <v>24</v>
      </c>
      <c r="H317" s="213">
        <f t="shared" si="16"/>
        <v>7.67</v>
      </c>
      <c r="I317" s="218">
        <v>310000</v>
      </c>
      <c r="J317" s="219">
        <f t="shared" si="17"/>
        <v>1550000</v>
      </c>
      <c r="K317" s="207"/>
    </row>
    <row r="318" spans="1:11" ht="18.75">
      <c r="A318" s="257">
        <v>9</v>
      </c>
      <c r="B318" s="206">
        <v>9</v>
      </c>
      <c r="C318" s="339" t="s">
        <v>275</v>
      </c>
      <c r="D318" s="340" t="s">
        <v>276</v>
      </c>
      <c r="E318" s="206" t="s">
        <v>282</v>
      </c>
      <c r="F318" s="272">
        <v>7.67</v>
      </c>
      <c r="G318" s="206" t="s">
        <v>24</v>
      </c>
      <c r="H318" s="213">
        <f t="shared" si="16"/>
        <v>7.67</v>
      </c>
      <c r="I318" s="218">
        <v>310000</v>
      </c>
      <c r="J318" s="219">
        <f t="shared" si="17"/>
        <v>1550000</v>
      </c>
      <c r="K318" s="207"/>
    </row>
    <row r="319" spans="1:11" ht="18.75">
      <c r="A319" s="257">
        <v>10</v>
      </c>
      <c r="B319" s="206">
        <v>10</v>
      </c>
      <c r="C319" s="339" t="s">
        <v>277</v>
      </c>
      <c r="D319" s="340" t="s">
        <v>37</v>
      </c>
      <c r="E319" s="206" t="s">
        <v>282</v>
      </c>
      <c r="F319" s="272">
        <v>7.57</v>
      </c>
      <c r="G319" s="206" t="s">
        <v>24</v>
      </c>
      <c r="H319" s="213">
        <f t="shared" si="16"/>
        <v>7.57</v>
      </c>
      <c r="I319" s="218">
        <v>310000</v>
      </c>
      <c r="J319" s="219">
        <f t="shared" si="17"/>
        <v>1550000</v>
      </c>
      <c r="K319" s="207"/>
    </row>
    <row r="320" spans="1:11" ht="18.75">
      <c r="A320" s="257">
        <v>11</v>
      </c>
      <c r="B320" s="206">
        <v>11</v>
      </c>
      <c r="C320" s="339" t="s">
        <v>278</v>
      </c>
      <c r="D320" s="340" t="s">
        <v>268</v>
      </c>
      <c r="E320" s="206" t="s">
        <v>282</v>
      </c>
      <c r="F320" s="272">
        <v>7.57</v>
      </c>
      <c r="G320" s="206" t="s">
        <v>24</v>
      </c>
      <c r="H320" s="213">
        <f t="shared" si="16"/>
        <v>7.57</v>
      </c>
      <c r="I320" s="218">
        <v>310000</v>
      </c>
      <c r="J320" s="219">
        <f t="shared" si="17"/>
        <v>1550000</v>
      </c>
      <c r="K320" s="207"/>
    </row>
    <row r="321" spans="1:11" ht="18.75">
      <c r="A321" s="257">
        <v>12</v>
      </c>
      <c r="B321" s="206">
        <v>12</v>
      </c>
      <c r="C321" s="339" t="s">
        <v>278</v>
      </c>
      <c r="D321" s="340" t="s">
        <v>279</v>
      </c>
      <c r="E321" s="206" t="s">
        <v>282</v>
      </c>
      <c r="F321" s="272">
        <v>7.47</v>
      </c>
      <c r="G321" s="206" t="s">
        <v>24</v>
      </c>
      <c r="H321" s="213">
        <f t="shared" si="16"/>
        <v>7.47</v>
      </c>
      <c r="I321" s="218">
        <v>310000</v>
      </c>
      <c r="J321" s="219">
        <f t="shared" si="17"/>
        <v>1550000</v>
      </c>
      <c r="K321" s="207"/>
    </row>
    <row r="322" spans="1:11" ht="18.75">
      <c r="A322" s="257">
        <v>13</v>
      </c>
      <c r="B322" s="206">
        <v>13</v>
      </c>
      <c r="C322" s="339" t="s">
        <v>212</v>
      </c>
      <c r="D322" s="340" t="s">
        <v>264</v>
      </c>
      <c r="E322" s="206" t="s">
        <v>282</v>
      </c>
      <c r="F322" s="272">
        <v>7.4</v>
      </c>
      <c r="G322" s="206" t="s">
        <v>24</v>
      </c>
      <c r="H322" s="213">
        <f t="shared" si="16"/>
        <v>7.4</v>
      </c>
      <c r="I322" s="218">
        <v>310000</v>
      </c>
      <c r="J322" s="219">
        <f t="shared" si="17"/>
        <v>1550000</v>
      </c>
      <c r="K322" s="207"/>
    </row>
    <row r="323" spans="1:11" ht="18.75">
      <c r="A323" s="257">
        <v>14</v>
      </c>
      <c r="B323" s="225">
        <v>14</v>
      </c>
      <c r="C323" s="341" t="s">
        <v>280</v>
      </c>
      <c r="D323" s="342" t="s">
        <v>281</v>
      </c>
      <c r="E323" s="225" t="s">
        <v>282</v>
      </c>
      <c r="F323" s="292">
        <v>7.4</v>
      </c>
      <c r="G323" s="225" t="s">
        <v>24</v>
      </c>
      <c r="H323" s="226">
        <f t="shared" si="16"/>
        <v>7.4</v>
      </c>
      <c r="I323" s="227">
        <v>310000</v>
      </c>
      <c r="J323" s="228">
        <f t="shared" si="17"/>
        <v>1550000</v>
      </c>
      <c r="K323" s="259"/>
    </row>
    <row r="324" spans="1:11" ht="18.75">
      <c r="A324" s="257">
        <v>15</v>
      </c>
      <c r="B324" s="214">
        <v>1</v>
      </c>
      <c r="C324" s="337" t="s">
        <v>283</v>
      </c>
      <c r="D324" s="338" t="s">
        <v>284</v>
      </c>
      <c r="E324" s="214" t="s">
        <v>298</v>
      </c>
      <c r="F324" s="271">
        <v>7.77</v>
      </c>
      <c r="G324" s="214" t="s">
        <v>24</v>
      </c>
      <c r="H324" s="221">
        <f t="shared" si="16"/>
        <v>7.77</v>
      </c>
      <c r="I324" s="222">
        <v>310000</v>
      </c>
      <c r="J324" s="223">
        <f t="shared" si="17"/>
        <v>1550000</v>
      </c>
      <c r="K324" s="258"/>
    </row>
    <row r="325" spans="1:11" ht="18.75">
      <c r="A325" s="257">
        <v>16</v>
      </c>
      <c r="B325" s="214">
        <v>2</v>
      </c>
      <c r="C325" s="339" t="s">
        <v>285</v>
      </c>
      <c r="D325" s="340" t="s">
        <v>211</v>
      </c>
      <c r="E325" s="214" t="s">
        <v>298</v>
      </c>
      <c r="F325" s="272">
        <v>7.73</v>
      </c>
      <c r="G325" s="206" t="s">
        <v>24</v>
      </c>
      <c r="H325" s="221">
        <f t="shared" si="16"/>
        <v>7.73</v>
      </c>
      <c r="I325" s="218">
        <v>310000</v>
      </c>
      <c r="J325" s="219">
        <f t="shared" si="17"/>
        <v>1550000</v>
      </c>
      <c r="K325" s="207"/>
    </row>
    <row r="326" spans="1:11" ht="18.75">
      <c r="A326" s="257">
        <v>17</v>
      </c>
      <c r="B326" s="214">
        <v>3</v>
      </c>
      <c r="C326" s="339" t="s">
        <v>286</v>
      </c>
      <c r="D326" s="340" t="s">
        <v>287</v>
      </c>
      <c r="E326" s="214" t="s">
        <v>298</v>
      </c>
      <c r="F326" s="272">
        <v>7.73</v>
      </c>
      <c r="G326" s="206" t="s">
        <v>24</v>
      </c>
      <c r="H326" s="221">
        <f t="shared" si="16"/>
        <v>7.73</v>
      </c>
      <c r="I326" s="218">
        <v>310000</v>
      </c>
      <c r="J326" s="219">
        <f t="shared" si="17"/>
        <v>1550000</v>
      </c>
      <c r="K326" s="258"/>
    </row>
    <row r="327" spans="1:11" ht="18.75">
      <c r="A327" s="257">
        <v>18</v>
      </c>
      <c r="B327" s="214">
        <v>4</v>
      </c>
      <c r="C327" s="339" t="s">
        <v>288</v>
      </c>
      <c r="D327" s="340" t="s">
        <v>43</v>
      </c>
      <c r="E327" s="214" t="s">
        <v>298</v>
      </c>
      <c r="F327" s="272">
        <v>7.73</v>
      </c>
      <c r="G327" s="206" t="s">
        <v>24</v>
      </c>
      <c r="H327" s="221">
        <f t="shared" si="16"/>
        <v>7.73</v>
      </c>
      <c r="I327" s="218">
        <v>310000</v>
      </c>
      <c r="J327" s="219">
        <f t="shared" si="17"/>
        <v>1550000</v>
      </c>
      <c r="K327" s="258"/>
    </row>
    <row r="328" spans="1:11" ht="18.75">
      <c r="A328" s="257">
        <v>19</v>
      </c>
      <c r="B328" s="214">
        <v>5</v>
      </c>
      <c r="C328" s="339" t="s">
        <v>289</v>
      </c>
      <c r="D328" s="340" t="s">
        <v>290</v>
      </c>
      <c r="E328" s="214" t="s">
        <v>298</v>
      </c>
      <c r="F328" s="272">
        <v>7.63</v>
      </c>
      <c r="G328" s="206" t="s">
        <v>24</v>
      </c>
      <c r="H328" s="221">
        <f t="shared" si="16"/>
        <v>7.63</v>
      </c>
      <c r="I328" s="218">
        <v>310000</v>
      </c>
      <c r="J328" s="219">
        <f t="shared" si="17"/>
        <v>1550000</v>
      </c>
      <c r="K328" s="258"/>
    </row>
    <row r="329" spans="1:11" ht="18.75">
      <c r="A329" s="257">
        <v>20</v>
      </c>
      <c r="B329" s="214">
        <v>6</v>
      </c>
      <c r="C329" s="339" t="s">
        <v>291</v>
      </c>
      <c r="D329" s="340" t="s">
        <v>292</v>
      </c>
      <c r="E329" s="214" t="s">
        <v>298</v>
      </c>
      <c r="F329" s="272">
        <v>7.53</v>
      </c>
      <c r="G329" s="206" t="s">
        <v>24</v>
      </c>
      <c r="H329" s="221">
        <f t="shared" si="16"/>
        <v>7.53</v>
      </c>
      <c r="I329" s="218">
        <v>310000</v>
      </c>
      <c r="J329" s="219">
        <f t="shared" si="17"/>
        <v>1550000</v>
      </c>
      <c r="K329" s="207"/>
    </row>
    <row r="330" spans="1:11" ht="18.75">
      <c r="A330" s="257">
        <v>21</v>
      </c>
      <c r="B330" s="214">
        <v>7</v>
      </c>
      <c r="C330" s="339" t="s">
        <v>293</v>
      </c>
      <c r="D330" s="340" t="s">
        <v>294</v>
      </c>
      <c r="E330" s="214" t="s">
        <v>298</v>
      </c>
      <c r="F330" s="272">
        <v>7.5</v>
      </c>
      <c r="G330" s="206" t="s">
        <v>24</v>
      </c>
      <c r="H330" s="221">
        <f t="shared" si="16"/>
        <v>7.5</v>
      </c>
      <c r="I330" s="218">
        <v>310000</v>
      </c>
      <c r="J330" s="219">
        <f t="shared" si="17"/>
        <v>1550000</v>
      </c>
      <c r="K330" s="207"/>
    </row>
    <row r="331" spans="1:11" ht="18.75">
      <c r="A331" s="257">
        <v>22</v>
      </c>
      <c r="B331" s="214">
        <v>8</v>
      </c>
      <c r="C331" s="339" t="s">
        <v>212</v>
      </c>
      <c r="D331" s="340" t="s">
        <v>295</v>
      </c>
      <c r="E331" s="214" t="s">
        <v>298</v>
      </c>
      <c r="F331" s="272">
        <v>7.47</v>
      </c>
      <c r="G331" s="206" t="s">
        <v>24</v>
      </c>
      <c r="H331" s="221">
        <f t="shared" si="16"/>
        <v>7.47</v>
      </c>
      <c r="I331" s="218">
        <v>310000</v>
      </c>
      <c r="J331" s="219">
        <f t="shared" si="17"/>
        <v>1550000</v>
      </c>
      <c r="K331" s="207"/>
    </row>
    <row r="332" spans="1:11" ht="18.75">
      <c r="A332" s="257">
        <v>23</v>
      </c>
      <c r="B332" s="214">
        <v>9</v>
      </c>
      <c r="C332" s="339" t="s">
        <v>296</v>
      </c>
      <c r="D332" s="340" t="s">
        <v>192</v>
      </c>
      <c r="E332" s="214" t="s">
        <v>298</v>
      </c>
      <c r="F332" s="272">
        <v>7.47</v>
      </c>
      <c r="G332" s="206" t="s">
        <v>24</v>
      </c>
      <c r="H332" s="221">
        <f t="shared" si="16"/>
        <v>7.47</v>
      </c>
      <c r="I332" s="218">
        <v>310000</v>
      </c>
      <c r="J332" s="219">
        <f t="shared" si="17"/>
        <v>1550000</v>
      </c>
      <c r="K332" s="207"/>
    </row>
    <row r="333" spans="1:11" ht="18.75">
      <c r="A333" s="345">
        <v>24</v>
      </c>
      <c r="B333" s="208">
        <v>10</v>
      </c>
      <c r="C333" s="339" t="s">
        <v>297</v>
      </c>
      <c r="D333" s="340" t="s">
        <v>213</v>
      </c>
      <c r="E333" s="208" t="s">
        <v>298</v>
      </c>
      <c r="F333" s="355">
        <v>7.4</v>
      </c>
      <c r="G333" s="208" t="s">
        <v>24</v>
      </c>
      <c r="H333" s="326">
        <f t="shared" si="16"/>
        <v>7.4</v>
      </c>
      <c r="I333" s="327">
        <v>310000</v>
      </c>
      <c r="J333" s="328">
        <f t="shared" si="17"/>
        <v>1550000</v>
      </c>
      <c r="K333" s="209"/>
    </row>
    <row r="334" spans="1:11" ht="18.75">
      <c r="A334" s="345">
        <v>25</v>
      </c>
      <c r="B334" s="208">
        <v>11</v>
      </c>
      <c r="C334" s="339" t="s">
        <v>394</v>
      </c>
      <c r="D334" s="340" t="s">
        <v>100</v>
      </c>
      <c r="E334" s="208" t="s">
        <v>298</v>
      </c>
      <c r="F334" s="272">
        <v>7.37</v>
      </c>
      <c r="G334" s="208" t="s">
        <v>24</v>
      </c>
      <c r="H334" s="213">
        <f t="shared" si="16"/>
        <v>7.37</v>
      </c>
      <c r="I334" s="327">
        <v>310000</v>
      </c>
      <c r="J334" s="328">
        <f t="shared" si="17"/>
        <v>1550000</v>
      </c>
      <c r="K334" s="207"/>
    </row>
    <row r="335" spans="1:11" ht="18.75">
      <c r="A335" s="345">
        <v>26</v>
      </c>
      <c r="B335" s="225">
        <v>12</v>
      </c>
      <c r="C335" s="341" t="s">
        <v>395</v>
      </c>
      <c r="D335" s="342" t="s">
        <v>100</v>
      </c>
      <c r="E335" s="225" t="s">
        <v>298</v>
      </c>
      <c r="F335" s="292">
        <v>7.33</v>
      </c>
      <c r="G335" s="225" t="s">
        <v>24</v>
      </c>
      <c r="H335" s="226">
        <f t="shared" si="16"/>
        <v>7.33</v>
      </c>
      <c r="I335" s="227">
        <v>310000</v>
      </c>
      <c r="J335" s="228">
        <f t="shared" si="17"/>
        <v>1550000</v>
      </c>
      <c r="K335" s="259"/>
    </row>
    <row r="336" spans="1:11" ht="18.75">
      <c r="A336" s="345">
        <v>27</v>
      </c>
      <c r="B336" s="214">
        <v>1</v>
      </c>
      <c r="C336" s="343" t="s">
        <v>299</v>
      </c>
      <c r="D336" s="344" t="s">
        <v>41</v>
      </c>
      <c r="E336" s="214" t="s">
        <v>304</v>
      </c>
      <c r="F336" s="271">
        <v>7.67</v>
      </c>
      <c r="G336" s="214" t="s">
        <v>24</v>
      </c>
      <c r="H336" s="221">
        <f t="shared" si="16"/>
        <v>7.67</v>
      </c>
      <c r="I336" s="222">
        <v>310000</v>
      </c>
      <c r="J336" s="223">
        <f t="shared" si="17"/>
        <v>1550000</v>
      </c>
      <c r="K336" s="258"/>
    </row>
    <row r="337" spans="1:11" ht="18.75">
      <c r="A337" s="345">
        <v>28</v>
      </c>
      <c r="B337" s="206">
        <v>2</v>
      </c>
      <c r="C337" s="339" t="s">
        <v>275</v>
      </c>
      <c r="D337" s="340" t="s">
        <v>300</v>
      </c>
      <c r="E337" s="214" t="s">
        <v>304</v>
      </c>
      <c r="F337" s="272">
        <v>7.53</v>
      </c>
      <c r="G337" s="206" t="s">
        <v>24</v>
      </c>
      <c r="H337" s="221">
        <f t="shared" si="16"/>
        <v>7.53</v>
      </c>
      <c r="I337" s="218">
        <v>310000</v>
      </c>
      <c r="J337" s="219">
        <f t="shared" si="17"/>
        <v>1550000</v>
      </c>
      <c r="K337" s="207"/>
    </row>
    <row r="338" spans="1:11" ht="18.75">
      <c r="A338" s="345">
        <v>29</v>
      </c>
      <c r="B338" s="206">
        <v>3</v>
      </c>
      <c r="C338" s="339" t="s">
        <v>212</v>
      </c>
      <c r="D338" s="340" t="s">
        <v>301</v>
      </c>
      <c r="E338" s="214" t="s">
        <v>304</v>
      </c>
      <c r="F338" s="272">
        <v>7.47</v>
      </c>
      <c r="G338" s="206" t="s">
        <v>24</v>
      </c>
      <c r="H338" s="221">
        <f t="shared" si="16"/>
        <v>7.47</v>
      </c>
      <c r="I338" s="218">
        <v>310000</v>
      </c>
      <c r="J338" s="219">
        <f t="shared" si="17"/>
        <v>1550000</v>
      </c>
      <c r="K338" s="207"/>
    </row>
    <row r="339" spans="1:11" ht="18.75">
      <c r="A339" s="345">
        <v>30</v>
      </c>
      <c r="B339" s="206">
        <v>4</v>
      </c>
      <c r="C339" s="339" t="s">
        <v>302</v>
      </c>
      <c r="D339" s="340" t="s">
        <v>303</v>
      </c>
      <c r="E339" s="206" t="s">
        <v>304</v>
      </c>
      <c r="F339" s="272">
        <v>7.4</v>
      </c>
      <c r="G339" s="206" t="s">
        <v>24</v>
      </c>
      <c r="H339" s="213">
        <f t="shared" si="16"/>
        <v>7.4</v>
      </c>
      <c r="I339" s="218">
        <v>310000</v>
      </c>
      <c r="J339" s="219">
        <f t="shared" si="17"/>
        <v>1550000</v>
      </c>
      <c r="K339" s="207"/>
    </row>
    <row r="340" spans="1:11" ht="18.75">
      <c r="A340" s="345">
        <v>31</v>
      </c>
      <c r="B340" s="225">
        <v>5</v>
      </c>
      <c r="C340" s="341" t="s">
        <v>396</v>
      </c>
      <c r="D340" s="342" t="s">
        <v>397</v>
      </c>
      <c r="E340" s="225" t="s">
        <v>304</v>
      </c>
      <c r="F340" s="292">
        <v>7.33</v>
      </c>
      <c r="G340" s="225" t="s">
        <v>24</v>
      </c>
      <c r="H340" s="226">
        <f t="shared" si="16"/>
        <v>7.33</v>
      </c>
      <c r="I340" s="227">
        <v>310000</v>
      </c>
      <c r="J340" s="228">
        <f t="shared" si="17"/>
        <v>1550000</v>
      </c>
      <c r="K340" s="259"/>
    </row>
    <row r="341" spans="1:11" ht="18.75">
      <c r="A341" s="345">
        <v>32</v>
      </c>
      <c r="B341" s="214">
        <v>1</v>
      </c>
      <c r="C341" s="343" t="s">
        <v>305</v>
      </c>
      <c r="D341" s="344" t="s">
        <v>35</v>
      </c>
      <c r="E341" s="214" t="s">
        <v>311</v>
      </c>
      <c r="F341" s="271">
        <v>7.77</v>
      </c>
      <c r="G341" s="214" t="s">
        <v>24</v>
      </c>
      <c r="H341" s="221">
        <f t="shared" si="16"/>
        <v>7.77</v>
      </c>
      <c r="I341" s="222">
        <v>310000</v>
      </c>
      <c r="J341" s="223">
        <f t="shared" si="17"/>
        <v>1550000</v>
      </c>
      <c r="K341" s="258"/>
    </row>
    <row r="342" spans="1:11" ht="18.75">
      <c r="A342" s="345">
        <v>33</v>
      </c>
      <c r="B342" s="206">
        <v>2</v>
      </c>
      <c r="C342" s="339" t="s">
        <v>212</v>
      </c>
      <c r="D342" s="340" t="s">
        <v>100</v>
      </c>
      <c r="E342" s="214" t="s">
        <v>311</v>
      </c>
      <c r="F342" s="272">
        <v>7.77</v>
      </c>
      <c r="G342" s="206" t="s">
        <v>24</v>
      </c>
      <c r="H342" s="221">
        <f aca="true" t="shared" si="18" ref="H342:H373">F342</f>
        <v>7.77</v>
      </c>
      <c r="I342" s="218">
        <v>310000</v>
      </c>
      <c r="J342" s="219">
        <f aca="true" t="shared" si="19" ref="J342:J373">I342*5</f>
        <v>1550000</v>
      </c>
      <c r="K342" s="207"/>
    </row>
    <row r="343" spans="1:11" ht="18.75">
      <c r="A343" s="345">
        <v>34</v>
      </c>
      <c r="B343" s="206">
        <v>3</v>
      </c>
      <c r="C343" s="339" t="s">
        <v>214</v>
      </c>
      <c r="D343" s="340" t="s">
        <v>303</v>
      </c>
      <c r="E343" s="214" t="s">
        <v>311</v>
      </c>
      <c r="F343" s="272">
        <v>7.67</v>
      </c>
      <c r="G343" s="206" t="s">
        <v>24</v>
      </c>
      <c r="H343" s="221">
        <f t="shared" si="18"/>
        <v>7.67</v>
      </c>
      <c r="I343" s="218">
        <v>310000</v>
      </c>
      <c r="J343" s="219">
        <f t="shared" si="19"/>
        <v>1550000</v>
      </c>
      <c r="K343" s="207"/>
    </row>
    <row r="344" spans="1:11" ht="18.75">
      <c r="A344" s="345">
        <v>35</v>
      </c>
      <c r="B344" s="206">
        <v>4</v>
      </c>
      <c r="C344" s="339" t="s">
        <v>212</v>
      </c>
      <c r="D344" s="340" t="s">
        <v>306</v>
      </c>
      <c r="E344" s="214" t="s">
        <v>311</v>
      </c>
      <c r="F344" s="272">
        <v>7.53</v>
      </c>
      <c r="G344" s="206" t="s">
        <v>24</v>
      </c>
      <c r="H344" s="221">
        <f t="shared" si="18"/>
        <v>7.53</v>
      </c>
      <c r="I344" s="218">
        <v>310000</v>
      </c>
      <c r="J344" s="219">
        <f t="shared" si="19"/>
        <v>1550000</v>
      </c>
      <c r="K344" s="207"/>
    </row>
    <row r="345" spans="1:11" ht="18.75">
      <c r="A345" s="345">
        <v>36</v>
      </c>
      <c r="B345" s="206">
        <v>5</v>
      </c>
      <c r="C345" s="339" t="s">
        <v>307</v>
      </c>
      <c r="D345" s="340" t="s">
        <v>308</v>
      </c>
      <c r="E345" s="214" t="s">
        <v>311</v>
      </c>
      <c r="F345" s="272">
        <v>7.5</v>
      </c>
      <c r="G345" s="206" t="s">
        <v>24</v>
      </c>
      <c r="H345" s="221">
        <f t="shared" si="18"/>
        <v>7.5</v>
      </c>
      <c r="I345" s="218">
        <v>310000</v>
      </c>
      <c r="J345" s="219">
        <f t="shared" si="19"/>
        <v>1550000</v>
      </c>
      <c r="K345" s="207"/>
    </row>
    <row r="346" spans="1:11" ht="18.75">
      <c r="A346" s="345">
        <v>37</v>
      </c>
      <c r="B346" s="206">
        <v>6</v>
      </c>
      <c r="C346" s="339" t="s">
        <v>309</v>
      </c>
      <c r="D346" s="340" t="s">
        <v>310</v>
      </c>
      <c r="E346" s="206" t="s">
        <v>311</v>
      </c>
      <c r="F346" s="272">
        <v>7.4</v>
      </c>
      <c r="G346" s="206" t="s">
        <v>24</v>
      </c>
      <c r="H346" s="213">
        <f t="shared" si="18"/>
        <v>7.4</v>
      </c>
      <c r="I346" s="218">
        <v>310000</v>
      </c>
      <c r="J346" s="219">
        <f t="shared" si="19"/>
        <v>1550000</v>
      </c>
      <c r="K346" s="207"/>
    </row>
    <row r="347" spans="1:11" ht="18.75">
      <c r="A347" s="345">
        <v>38</v>
      </c>
      <c r="B347" s="206">
        <v>7</v>
      </c>
      <c r="C347" s="339" t="s">
        <v>289</v>
      </c>
      <c r="D347" s="340" t="s">
        <v>292</v>
      </c>
      <c r="E347" s="206" t="s">
        <v>311</v>
      </c>
      <c r="F347" s="272">
        <v>7.37</v>
      </c>
      <c r="G347" s="206" t="s">
        <v>24</v>
      </c>
      <c r="H347" s="213">
        <f t="shared" si="18"/>
        <v>7.37</v>
      </c>
      <c r="I347" s="218">
        <v>310000</v>
      </c>
      <c r="J347" s="219">
        <f t="shared" si="19"/>
        <v>1550000</v>
      </c>
      <c r="K347" s="207"/>
    </row>
    <row r="348" spans="1:11" ht="18.75">
      <c r="A348" s="345">
        <v>39</v>
      </c>
      <c r="B348" s="225">
        <v>8</v>
      </c>
      <c r="C348" s="341" t="s">
        <v>296</v>
      </c>
      <c r="D348" s="342" t="s">
        <v>68</v>
      </c>
      <c r="E348" s="225" t="s">
        <v>311</v>
      </c>
      <c r="F348" s="292">
        <v>7.33</v>
      </c>
      <c r="G348" s="225" t="s">
        <v>24</v>
      </c>
      <c r="H348" s="226">
        <f t="shared" si="18"/>
        <v>7.33</v>
      </c>
      <c r="I348" s="227">
        <v>310000</v>
      </c>
      <c r="J348" s="228">
        <f t="shared" si="19"/>
        <v>1550000</v>
      </c>
      <c r="K348" s="259"/>
    </row>
    <row r="349" spans="1:11" ht="18">
      <c r="A349" s="345">
        <v>40</v>
      </c>
      <c r="B349" s="204">
        <v>1</v>
      </c>
      <c r="C349" s="202" t="s">
        <v>165</v>
      </c>
      <c r="D349" s="203" t="s">
        <v>95</v>
      </c>
      <c r="E349" s="204" t="s">
        <v>327</v>
      </c>
      <c r="F349" s="306">
        <v>8.41</v>
      </c>
      <c r="G349" s="204" t="s">
        <v>24</v>
      </c>
      <c r="H349" s="212">
        <f t="shared" si="18"/>
        <v>8.41</v>
      </c>
      <c r="I349" s="216">
        <v>300000</v>
      </c>
      <c r="J349" s="217">
        <f t="shared" si="19"/>
        <v>1500000</v>
      </c>
      <c r="K349" s="205"/>
    </row>
    <row r="350" spans="1:11" ht="18">
      <c r="A350" s="345">
        <v>41</v>
      </c>
      <c r="B350" s="206">
        <v>2</v>
      </c>
      <c r="C350" s="229" t="s">
        <v>312</v>
      </c>
      <c r="D350" s="211" t="s">
        <v>82</v>
      </c>
      <c r="E350" s="206" t="s">
        <v>327</v>
      </c>
      <c r="F350" s="307">
        <v>8.36</v>
      </c>
      <c r="G350" s="206" t="s">
        <v>24</v>
      </c>
      <c r="H350" s="213">
        <f t="shared" si="18"/>
        <v>8.36</v>
      </c>
      <c r="I350" s="218">
        <v>300000</v>
      </c>
      <c r="J350" s="219">
        <f t="shared" si="19"/>
        <v>1500000</v>
      </c>
      <c r="K350" s="207"/>
    </row>
    <row r="351" spans="1:11" ht="18">
      <c r="A351" s="345">
        <v>42</v>
      </c>
      <c r="B351" s="206">
        <v>3</v>
      </c>
      <c r="C351" s="229" t="s">
        <v>21</v>
      </c>
      <c r="D351" s="211" t="s">
        <v>81</v>
      </c>
      <c r="E351" s="206" t="s">
        <v>327</v>
      </c>
      <c r="F351" s="307">
        <v>8.36</v>
      </c>
      <c r="G351" s="206" t="s">
        <v>24</v>
      </c>
      <c r="H351" s="213">
        <f t="shared" si="18"/>
        <v>8.36</v>
      </c>
      <c r="I351" s="218">
        <v>300000</v>
      </c>
      <c r="J351" s="219">
        <f t="shared" si="19"/>
        <v>1500000</v>
      </c>
      <c r="K351" s="207"/>
    </row>
    <row r="352" spans="1:11" ht="18">
      <c r="A352" s="345">
        <v>43</v>
      </c>
      <c r="B352" s="206">
        <v>4</v>
      </c>
      <c r="C352" s="229" t="s">
        <v>236</v>
      </c>
      <c r="D352" s="211" t="s">
        <v>313</v>
      </c>
      <c r="E352" s="206" t="s">
        <v>327</v>
      </c>
      <c r="F352" s="307">
        <v>8.27</v>
      </c>
      <c r="G352" s="206" t="s">
        <v>24</v>
      </c>
      <c r="H352" s="213">
        <f t="shared" si="18"/>
        <v>8.27</v>
      </c>
      <c r="I352" s="218">
        <v>300000</v>
      </c>
      <c r="J352" s="219">
        <f t="shared" si="19"/>
        <v>1500000</v>
      </c>
      <c r="K352" s="207"/>
    </row>
    <row r="353" spans="1:11" ht="18">
      <c r="A353" s="345">
        <v>44</v>
      </c>
      <c r="B353" s="206">
        <v>5</v>
      </c>
      <c r="C353" s="229" t="s">
        <v>21</v>
      </c>
      <c r="D353" s="211" t="s">
        <v>49</v>
      </c>
      <c r="E353" s="206" t="s">
        <v>327</v>
      </c>
      <c r="F353" s="307">
        <v>8.27</v>
      </c>
      <c r="G353" s="206" t="s">
        <v>24</v>
      </c>
      <c r="H353" s="213">
        <f t="shared" si="18"/>
        <v>8.27</v>
      </c>
      <c r="I353" s="218">
        <v>300000</v>
      </c>
      <c r="J353" s="219">
        <f t="shared" si="19"/>
        <v>1500000</v>
      </c>
      <c r="K353" s="207"/>
    </row>
    <row r="354" spans="1:11" ht="18">
      <c r="A354" s="345">
        <v>45</v>
      </c>
      <c r="B354" s="206">
        <v>6</v>
      </c>
      <c r="C354" s="229" t="s">
        <v>142</v>
      </c>
      <c r="D354" s="211" t="s">
        <v>66</v>
      </c>
      <c r="E354" s="206" t="s">
        <v>327</v>
      </c>
      <c r="F354" s="307">
        <v>8.23</v>
      </c>
      <c r="G354" s="206" t="s">
        <v>24</v>
      </c>
      <c r="H354" s="213">
        <f t="shared" si="18"/>
        <v>8.23</v>
      </c>
      <c r="I354" s="218">
        <v>300000</v>
      </c>
      <c r="J354" s="219">
        <f t="shared" si="19"/>
        <v>1500000</v>
      </c>
      <c r="K354" s="207"/>
    </row>
    <row r="355" spans="1:11" ht="18">
      <c r="A355" s="345">
        <v>46</v>
      </c>
      <c r="B355" s="206">
        <v>7</v>
      </c>
      <c r="C355" s="229" t="s">
        <v>314</v>
      </c>
      <c r="D355" s="211" t="s">
        <v>30</v>
      </c>
      <c r="E355" s="206" t="s">
        <v>327</v>
      </c>
      <c r="F355" s="307">
        <v>8.18</v>
      </c>
      <c r="G355" s="206" t="s">
        <v>24</v>
      </c>
      <c r="H355" s="213">
        <f t="shared" si="18"/>
        <v>8.18</v>
      </c>
      <c r="I355" s="218">
        <v>300000</v>
      </c>
      <c r="J355" s="219">
        <f t="shared" si="19"/>
        <v>1500000</v>
      </c>
      <c r="K355" s="207"/>
    </row>
    <row r="356" spans="1:11" ht="18">
      <c r="A356" s="345">
        <v>47</v>
      </c>
      <c r="B356" s="206">
        <v>8</v>
      </c>
      <c r="C356" s="229" t="s">
        <v>123</v>
      </c>
      <c r="D356" s="211" t="s">
        <v>43</v>
      </c>
      <c r="E356" s="206" t="s">
        <v>327</v>
      </c>
      <c r="F356" s="307">
        <v>8.18</v>
      </c>
      <c r="G356" s="206" t="s">
        <v>24</v>
      </c>
      <c r="H356" s="213">
        <f t="shared" si="18"/>
        <v>8.18</v>
      </c>
      <c r="I356" s="218">
        <v>300000</v>
      </c>
      <c r="J356" s="219">
        <f t="shared" si="19"/>
        <v>1500000</v>
      </c>
      <c r="K356" s="207"/>
    </row>
    <row r="357" spans="1:11" ht="18">
      <c r="A357" s="345">
        <v>48</v>
      </c>
      <c r="B357" s="206">
        <v>9</v>
      </c>
      <c r="C357" s="229" t="s">
        <v>21</v>
      </c>
      <c r="D357" s="211" t="s">
        <v>35</v>
      </c>
      <c r="E357" s="206" t="s">
        <v>327</v>
      </c>
      <c r="F357" s="307">
        <v>8.09</v>
      </c>
      <c r="G357" s="206" t="s">
        <v>24</v>
      </c>
      <c r="H357" s="213">
        <f t="shared" si="18"/>
        <v>8.09</v>
      </c>
      <c r="I357" s="218">
        <v>300000</v>
      </c>
      <c r="J357" s="219">
        <f t="shared" si="19"/>
        <v>1500000</v>
      </c>
      <c r="K357" s="207"/>
    </row>
    <row r="358" spans="1:11" ht="18">
      <c r="A358" s="345">
        <v>49</v>
      </c>
      <c r="B358" s="206">
        <v>10</v>
      </c>
      <c r="C358" s="229" t="s">
        <v>34</v>
      </c>
      <c r="D358" s="211" t="s">
        <v>315</v>
      </c>
      <c r="E358" s="206" t="s">
        <v>327</v>
      </c>
      <c r="F358" s="307">
        <v>8</v>
      </c>
      <c r="G358" s="206" t="s">
        <v>24</v>
      </c>
      <c r="H358" s="213">
        <f t="shared" si="18"/>
        <v>8</v>
      </c>
      <c r="I358" s="218">
        <v>300000</v>
      </c>
      <c r="J358" s="219">
        <f t="shared" si="19"/>
        <v>1500000</v>
      </c>
      <c r="K358" s="207"/>
    </row>
    <row r="359" spans="1:11" ht="18">
      <c r="A359" s="345">
        <v>50</v>
      </c>
      <c r="B359" s="206">
        <v>11</v>
      </c>
      <c r="C359" s="229" t="s">
        <v>21</v>
      </c>
      <c r="D359" s="211" t="s">
        <v>182</v>
      </c>
      <c r="E359" s="206" t="s">
        <v>327</v>
      </c>
      <c r="F359" s="307">
        <v>7.95</v>
      </c>
      <c r="G359" s="206" t="s">
        <v>24</v>
      </c>
      <c r="H359" s="213">
        <f t="shared" si="18"/>
        <v>7.95</v>
      </c>
      <c r="I359" s="222">
        <v>250000</v>
      </c>
      <c r="J359" s="223">
        <f t="shared" si="19"/>
        <v>1250000</v>
      </c>
      <c r="K359" s="207"/>
    </row>
    <row r="360" spans="1:11" ht="18">
      <c r="A360" s="345">
        <v>51</v>
      </c>
      <c r="B360" s="206">
        <v>12</v>
      </c>
      <c r="C360" s="229" t="s">
        <v>258</v>
      </c>
      <c r="D360" s="211" t="s">
        <v>259</v>
      </c>
      <c r="E360" s="206" t="s">
        <v>327</v>
      </c>
      <c r="F360" s="307">
        <v>7.86</v>
      </c>
      <c r="G360" s="206" t="s">
        <v>24</v>
      </c>
      <c r="H360" s="213">
        <f t="shared" si="18"/>
        <v>7.86</v>
      </c>
      <c r="I360" s="222">
        <v>250000</v>
      </c>
      <c r="J360" s="223">
        <f t="shared" si="19"/>
        <v>1250000</v>
      </c>
      <c r="K360" s="207"/>
    </row>
    <row r="361" spans="1:11" ht="18">
      <c r="A361" s="345">
        <v>52</v>
      </c>
      <c r="B361" s="206">
        <v>13</v>
      </c>
      <c r="C361" s="229" t="s">
        <v>316</v>
      </c>
      <c r="D361" s="211" t="s">
        <v>317</v>
      </c>
      <c r="E361" s="206" t="s">
        <v>327</v>
      </c>
      <c r="F361" s="307">
        <v>7.86</v>
      </c>
      <c r="G361" s="206" t="s">
        <v>24</v>
      </c>
      <c r="H361" s="213">
        <f t="shared" si="18"/>
        <v>7.86</v>
      </c>
      <c r="I361" s="222">
        <v>250000</v>
      </c>
      <c r="J361" s="223">
        <f t="shared" si="19"/>
        <v>1250000</v>
      </c>
      <c r="K361" s="207"/>
    </row>
    <row r="362" spans="1:11" ht="18">
      <c r="A362" s="345">
        <v>53</v>
      </c>
      <c r="B362" s="206">
        <v>14</v>
      </c>
      <c r="C362" s="229" t="s">
        <v>318</v>
      </c>
      <c r="D362" s="211" t="s">
        <v>41</v>
      </c>
      <c r="E362" s="206" t="s">
        <v>327</v>
      </c>
      <c r="F362" s="307">
        <v>7.86</v>
      </c>
      <c r="G362" s="206" t="s">
        <v>24</v>
      </c>
      <c r="H362" s="213">
        <f t="shared" si="18"/>
        <v>7.86</v>
      </c>
      <c r="I362" s="222">
        <v>250000</v>
      </c>
      <c r="J362" s="223">
        <f t="shared" si="19"/>
        <v>1250000</v>
      </c>
      <c r="K362" s="207"/>
    </row>
    <row r="363" spans="1:11" ht="18">
      <c r="A363" s="345">
        <v>54</v>
      </c>
      <c r="B363" s="206">
        <v>15</v>
      </c>
      <c r="C363" s="229" t="s">
        <v>21</v>
      </c>
      <c r="D363" s="211" t="s">
        <v>319</v>
      </c>
      <c r="E363" s="206" t="s">
        <v>327</v>
      </c>
      <c r="F363" s="307">
        <v>7.82</v>
      </c>
      <c r="G363" s="206" t="s">
        <v>24</v>
      </c>
      <c r="H363" s="213">
        <f t="shared" si="18"/>
        <v>7.82</v>
      </c>
      <c r="I363" s="222">
        <v>250000</v>
      </c>
      <c r="J363" s="223">
        <f t="shared" si="19"/>
        <v>1250000</v>
      </c>
      <c r="K363" s="207"/>
    </row>
    <row r="364" spans="1:11" ht="18">
      <c r="A364" s="345">
        <v>55</v>
      </c>
      <c r="B364" s="206">
        <v>16</v>
      </c>
      <c r="C364" s="229" t="s">
        <v>34</v>
      </c>
      <c r="D364" s="211" t="s">
        <v>170</v>
      </c>
      <c r="E364" s="206" t="s">
        <v>327</v>
      </c>
      <c r="F364" s="307">
        <v>7.73</v>
      </c>
      <c r="G364" s="206" t="s">
        <v>24</v>
      </c>
      <c r="H364" s="213">
        <f t="shared" si="18"/>
        <v>7.73</v>
      </c>
      <c r="I364" s="222">
        <v>250000</v>
      </c>
      <c r="J364" s="223">
        <f t="shared" si="19"/>
        <v>1250000</v>
      </c>
      <c r="K364" s="207"/>
    </row>
    <row r="365" spans="1:11" ht="18">
      <c r="A365" s="345">
        <v>56</v>
      </c>
      <c r="B365" s="206">
        <v>17</v>
      </c>
      <c r="C365" s="229" t="s">
        <v>184</v>
      </c>
      <c r="D365" s="211" t="s">
        <v>124</v>
      </c>
      <c r="E365" s="206" t="s">
        <v>327</v>
      </c>
      <c r="F365" s="307">
        <v>7.73</v>
      </c>
      <c r="G365" s="206" t="s">
        <v>24</v>
      </c>
      <c r="H365" s="213">
        <f t="shared" si="18"/>
        <v>7.73</v>
      </c>
      <c r="I365" s="222">
        <v>250000</v>
      </c>
      <c r="J365" s="223">
        <f t="shared" si="19"/>
        <v>1250000</v>
      </c>
      <c r="K365" s="207"/>
    </row>
    <row r="366" spans="1:11" ht="18">
      <c r="A366" s="345">
        <v>57</v>
      </c>
      <c r="B366" s="206">
        <v>18</v>
      </c>
      <c r="C366" s="229" t="s">
        <v>320</v>
      </c>
      <c r="D366" s="211" t="s">
        <v>257</v>
      </c>
      <c r="E366" s="206" t="s">
        <v>327</v>
      </c>
      <c r="F366" s="307">
        <v>7.68</v>
      </c>
      <c r="G366" s="206" t="s">
        <v>24</v>
      </c>
      <c r="H366" s="213">
        <f t="shared" si="18"/>
        <v>7.68</v>
      </c>
      <c r="I366" s="222">
        <v>250000</v>
      </c>
      <c r="J366" s="223">
        <f t="shared" si="19"/>
        <v>1250000</v>
      </c>
      <c r="K366" s="207"/>
    </row>
    <row r="367" spans="1:11" ht="18">
      <c r="A367" s="345">
        <v>58</v>
      </c>
      <c r="B367" s="206">
        <v>19</v>
      </c>
      <c r="C367" s="229" t="s">
        <v>321</v>
      </c>
      <c r="D367" s="211" t="s">
        <v>322</v>
      </c>
      <c r="E367" s="206" t="s">
        <v>327</v>
      </c>
      <c r="F367" s="307">
        <v>7.68</v>
      </c>
      <c r="G367" s="206" t="s">
        <v>24</v>
      </c>
      <c r="H367" s="213">
        <f t="shared" si="18"/>
        <v>7.68</v>
      </c>
      <c r="I367" s="222">
        <v>250000</v>
      </c>
      <c r="J367" s="223">
        <f t="shared" si="19"/>
        <v>1250000</v>
      </c>
      <c r="K367" s="258"/>
    </row>
    <row r="368" spans="1:11" ht="18">
      <c r="A368" s="345">
        <v>59</v>
      </c>
      <c r="B368" s="206">
        <v>20</v>
      </c>
      <c r="C368" s="229" t="s">
        <v>73</v>
      </c>
      <c r="D368" s="211" t="s">
        <v>100</v>
      </c>
      <c r="E368" s="206" t="s">
        <v>327</v>
      </c>
      <c r="F368" s="307">
        <v>7.68</v>
      </c>
      <c r="G368" s="206" t="s">
        <v>24</v>
      </c>
      <c r="H368" s="213">
        <f t="shared" si="18"/>
        <v>7.68</v>
      </c>
      <c r="I368" s="222">
        <v>250000</v>
      </c>
      <c r="J368" s="223">
        <f t="shared" si="19"/>
        <v>1250000</v>
      </c>
      <c r="K368" s="207"/>
    </row>
    <row r="369" spans="1:11" ht="18">
      <c r="A369" s="345">
        <v>60</v>
      </c>
      <c r="B369" s="206">
        <v>21</v>
      </c>
      <c r="C369" s="229" t="s">
        <v>242</v>
      </c>
      <c r="D369" s="211" t="s">
        <v>82</v>
      </c>
      <c r="E369" s="206" t="s">
        <v>327</v>
      </c>
      <c r="F369" s="307">
        <v>7.64</v>
      </c>
      <c r="G369" s="206" t="s">
        <v>24</v>
      </c>
      <c r="H369" s="213">
        <f t="shared" si="18"/>
        <v>7.64</v>
      </c>
      <c r="I369" s="222">
        <v>250000</v>
      </c>
      <c r="J369" s="223">
        <f t="shared" si="19"/>
        <v>1250000</v>
      </c>
      <c r="K369" s="258"/>
    </row>
    <row r="370" spans="1:11" ht="18">
      <c r="A370" s="345">
        <v>61</v>
      </c>
      <c r="B370" s="206">
        <v>22</v>
      </c>
      <c r="C370" s="229" t="s">
        <v>320</v>
      </c>
      <c r="D370" s="211" t="s">
        <v>252</v>
      </c>
      <c r="E370" s="206" t="s">
        <v>327</v>
      </c>
      <c r="F370" s="307">
        <v>7.59</v>
      </c>
      <c r="G370" s="206" t="s">
        <v>24</v>
      </c>
      <c r="H370" s="213">
        <f t="shared" si="18"/>
        <v>7.59</v>
      </c>
      <c r="I370" s="222">
        <v>250000</v>
      </c>
      <c r="J370" s="223">
        <f t="shared" si="19"/>
        <v>1250000</v>
      </c>
      <c r="K370" s="258"/>
    </row>
    <row r="371" spans="1:11" ht="18">
      <c r="A371" s="345">
        <v>62</v>
      </c>
      <c r="B371" s="206">
        <v>23</v>
      </c>
      <c r="C371" s="229" t="s">
        <v>323</v>
      </c>
      <c r="D371" s="211" t="s">
        <v>41</v>
      </c>
      <c r="E371" s="206" t="s">
        <v>327</v>
      </c>
      <c r="F371" s="307">
        <v>7.55</v>
      </c>
      <c r="G371" s="206" t="s">
        <v>24</v>
      </c>
      <c r="H371" s="213">
        <f t="shared" si="18"/>
        <v>7.55</v>
      </c>
      <c r="I371" s="222">
        <v>250000</v>
      </c>
      <c r="J371" s="223">
        <f t="shared" si="19"/>
        <v>1250000</v>
      </c>
      <c r="K371" s="207"/>
    </row>
    <row r="372" spans="1:11" ht="18">
      <c r="A372" s="345">
        <v>63</v>
      </c>
      <c r="B372" s="206">
        <v>24</v>
      </c>
      <c r="C372" s="229" t="s">
        <v>324</v>
      </c>
      <c r="D372" s="211" t="s">
        <v>325</v>
      </c>
      <c r="E372" s="206" t="s">
        <v>327</v>
      </c>
      <c r="F372" s="307">
        <v>7.5</v>
      </c>
      <c r="G372" s="206" t="s">
        <v>24</v>
      </c>
      <c r="H372" s="213">
        <f t="shared" si="18"/>
        <v>7.5</v>
      </c>
      <c r="I372" s="222">
        <v>250000</v>
      </c>
      <c r="J372" s="223">
        <f t="shared" si="19"/>
        <v>1250000</v>
      </c>
      <c r="K372" s="207"/>
    </row>
    <row r="373" spans="1:11" ht="18">
      <c r="A373" s="345">
        <v>64</v>
      </c>
      <c r="B373" s="206">
        <v>25</v>
      </c>
      <c r="C373" s="229" t="s">
        <v>34</v>
      </c>
      <c r="D373" s="211" t="s">
        <v>326</v>
      </c>
      <c r="E373" s="206" t="s">
        <v>327</v>
      </c>
      <c r="F373" s="307">
        <v>7.5</v>
      </c>
      <c r="G373" s="206" t="s">
        <v>24</v>
      </c>
      <c r="H373" s="213">
        <f t="shared" si="18"/>
        <v>7.5</v>
      </c>
      <c r="I373" s="222">
        <v>250000</v>
      </c>
      <c r="J373" s="223">
        <f t="shared" si="19"/>
        <v>1250000</v>
      </c>
      <c r="K373" s="207"/>
    </row>
    <row r="374" spans="1:11" ht="18">
      <c r="A374" s="345">
        <v>65</v>
      </c>
      <c r="B374" s="206">
        <v>26</v>
      </c>
      <c r="C374" s="229" t="s">
        <v>40</v>
      </c>
      <c r="D374" s="211" t="s">
        <v>257</v>
      </c>
      <c r="E374" s="206" t="s">
        <v>327</v>
      </c>
      <c r="F374" s="307">
        <v>7.41</v>
      </c>
      <c r="G374" s="206" t="s">
        <v>24</v>
      </c>
      <c r="H374" s="213">
        <f aca="true" t="shared" si="20" ref="H374:H405">F374</f>
        <v>7.41</v>
      </c>
      <c r="I374" s="222">
        <v>250000</v>
      </c>
      <c r="J374" s="223">
        <f aca="true" t="shared" si="21" ref="J374:J405">I374*5</f>
        <v>1250000</v>
      </c>
      <c r="K374" s="207"/>
    </row>
    <row r="375" spans="1:11" ht="18">
      <c r="A375" s="345">
        <v>66</v>
      </c>
      <c r="B375" s="206">
        <v>27</v>
      </c>
      <c r="C375" s="229" t="s">
        <v>256</v>
      </c>
      <c r="D375" s="211" t="s">
        <v>196</v>
      </c>
      <c r="E375" s="206" t="s">
        <v>327</v>
      </c>
      <c r="F375" s="307">
        <v>7.41</v>
      </c>
      <c r="G375" s="206" t="s">
        <v>24</v>
      </c>
      <c r="H375" s="213">
        <f t="shared" si="20"/>
        <v>7.41</v>
      </c>
      <c r="I375" s="222">
        <v>250000</v>
      </c>
      <c r="J375" s="223">
        <f t="shared" si="21"/>
        <v>1250000</v>
      </c>
      <c r="K375" s="207"/>
    </row>
    <row r="376" spans="1:11" ht="18">
      <c r="A376" s="345">
        <v>67</v>
      </c>
      <c r="B376" s="225">
        <v>28</v>
      </c>
      <c r="C376" s="224" t="s">
        <v>165</v>
      </c>
      <c r="D376" s="230" t="s">
        <v>41</v>
      </c>
      <c r="E376" s="225" t="s">
        <v>327</v>
      </c>
      <c r="F376" s="313">
        <v>7.36</v>
      </c>
      <c r="G376" s="225" t="s">
        <v>24</v>
      </c>
      <c r="H376" s="226">
        <f t="shared" si="20"/>
        <v>7.36</v>
      </c>
      <c r="I376" s="227">
        <v>250000</v>
      </c>
      <c r="J376" s="228">
        <f t="shared" si="21"/>
        <v>1250000</v>
      </c>
      <c r="K376" s="259"/>
    </row>
    <row r="377" spans="1:11" ht="18">
      <c r="A377" s="345">
        <v>68</v>
      </c>
      <c r="B377" s="214">
        <v>1</v>
      </c>
      <c r="C377" s="220" t="s">
        <v>328</v>
      </c>
      <c r="D377" s="210" t="s">
        <v>85</v>
      </c>
      <c r="E377" s="214" t="s">
        <v>339</v>
      </c>
      <c r="F377" s="303">
        <v>8.68</v>
      </c>
      <c r="G377" s="214" t="s">
        <v>24</v>
      </c>
      <c r="H377" s="221">
        <f t="shared" si="20"/>
        <v>8.68</v>
      </c>
      <c r="I377" s="222">
        <v>300000</v>
      </c>
      <c r="J377" s="223">
        <f t="shared" si="21"/>
        <v>1500000</v>
      </c>
      <c r="K377" s="258"/>
    </row>
    <row r="378" spans="1:11" ht="18">
      <c r="A378" s="345">
        <v>69</v>
      </c>
      <c r="B378" s="214">
        <v>2</v>
      </c>
      <c r="C378" s="229" t="s">
        <v>78</v>
      </c>
      <c r="D378" s="211" t="s">
        <v>84</v>
      </c>
      <c r="E378" s="206" t="s">
        <v>339</v>
      </c>
      <c r="F378" s="307">
        <v>8.64</v>
      </c>
      <c r="G378" s="206" t="s">
        <v>24</v>
      </c>
      <c r="H378" s="213">
        <f t="shared" si="20"/>
        <v>8.64</v>
      </c>
      <c r="I378" s="218">
        <v>300000</v>
      </c>
      <c r="J378" s="219">
        <f t="shared" si="21"/>
        <v>1500000</v>
      </c>
      <c r="K378" s="207"/>
    </row>
    <row r="379" spans="1:11" ht="18">
      <c r="A379" s="345">
        <v>70</v>
      </c>
      <c r="B379" s="214">
        <v>3</v>
      </c>
      <c r="C379" s="229" t="s">
        <v>329</v>
      </c>
      <c r="D379" s="211" t="s">
        <v>272</v>
      </c>
      <c r="E379" s="206" t="s">
        <v>339</v>
      </c>
      <c r="F379" s="307">
        <v>8.36</v>
      </c>
      <c r="G379" s="206" t="s">
        <v>24</v>
      </c>
      <c r="H379" s="213">
        <f t="shared" si="20"/>
        <v>8.36</v>
      </c>
      <c r="I379" s="218">
        <v>300000</v>
      </c>
      <c r="J379" s="219">
        <f t="shared" si="21"/>
        <v>1500000</v>
      </c>
      <c r="K379" s="207"/>
    </row>
    <row r="380" spans="1:11" ht="18">
      <c r="A380" s="345">
        <v>71</v>
      </c>
      <c r="B380" s="214">
        <v>4</v>
      </c>
      <c r="C380" s="229" t="s">
        <v>203</v>
      </c>
      <c r="D380" s="211" t="s">
        <v>26</v>
      </c>
      <c r="E380" s="206" t="s">
        <v>339</v>
      </c>
      <c r="F380" s="307">
        <v>8</v>
      </c>
      <c r="G380" s="206" t="s">
        <v>24</v>
      </c>
      <c r="H380" s="213">
        <f t="shared" si="20"/>
        <v>8</v>
      </c>
      <c r="I380" s="218">
        <v>300000</v>
      </c>
      <c r="J380" s="219">
        <f t="shared" si="21"/>
        <v>1500000</v>
      </c>
      <c r="K380" s="207"/>
    </row>
    <row r="381" spans="1:11" ht="18">
      <c r="A381" s="345">
        <v>72</v>
      </c>
      <c r="B381" s="214">
        <v>5</v>
      </c>
      <c r="C381" s="229" t="s">
        <v>73</v>
      </c>
      <c r="D381" s="211" t="s">
        <v>330</v>
      </c>
      <c r="E381" s="206" t="s">
        <v>339</v>
      </c>
      <c r="F381" s="307">
        <v>8</v>
      </c>
      <c r="G381" s="206" t="s">
        <v>24</v>
      </c>
      <c r="H381" s="213">
        <f t="shared" si="20"/>
        <v>8</v>
      </c>
      <c r="I381" s="218">
        <v>300000</v>
      </c>
      <c r="J381" s="219">
        <f t="shared" si="21"/>
        <v>1500000</v>
      </c>
      <c r="K381" s="207"/>
    </row>
    <row r="382" spans="1:11" ht="18">
      <c r="A382" s="345">
        <v>73</v>
      </c>
      <c r="B382" s="214">
        <v>6</v>
      </c>
      <c r="C382" s="229" t="s">
        <v>142</v>
      </c>
      <c r="D382" s="211" t="s">
        <v>119</v>
      </c>
      <c r="E382" s="206" t="s">
        <v>339</v>
      </c>
      <c r="F382" s="307">
        <v>8</v>
      </c>
      <c r="G382" s="206" t="s">
        <v>24</v>
      </c>
      <c r="H382" s="213">
        <f t="shared" si="20"/>
        <v>8</v>
      </c>
      <c r="I382" s="218">
        <v>300000</v>
      </c>
      <c r="J382" s="219">
        <f t="shared" si="21"/>
        <v>1500000</v>
      </c>
      <c r="K382" s="207"/>
    </row>
    <row r="383" spans="1:11" ht="18">
      <c r="A383" s="345">
        <v>74</v>
      </c>
      <c r="B383" s="214">
        <v>7</v>
      </c>
      <c r="C383" s="229" t="s">
        <v>21</v>
      </c>
      <c r="D383" s="211" t="s">
        <v>129</v>
      </c>
      <c r="E383" s="206" t="s">
        <v>339</v>
      </c>
      <c r="F383" s="303">
        <v>8</v>
      </c>
      <c r="G383" s="206" t="s">
        <v>24</v>
      </c>
      <c r="H383" s="213">
        <f t="shared" si="20"/>
        <v>8</v>
      </c>
      <c r="I383" s="218">
        <v>300000</v>
      </c>
      <c r="J383" s="219">
        <f t="shared" si="21"/>
        <v>1500000</v>
      </c>
      <c r="K383" s="207"/>
    </row>
    <row r="384" spans="1:11" ht="18">
      <c r="A384" s="345">
        <v>75</v>
      </c>
      <c r="B384" s="214">
        <v>8</v>
      </c>
      <c r="C384" s="229" t="s">
        <v>202</v>
      </c>
      <c r="D384" s="211" t="s">
        <v>82</v>
      </c>
      <c r="E384" s="206" t="s">
        <v>339</v>
      </c>
      <c r="F384" s="307">
        <v>7.82</v>
      </c>
      <c r="G384" s="206" t="s">
        <v>24</v>
      </c>
      <c r="H384" s="213">
        <f t="shared" si="20"/>
        <v>7.82</v>
      </c>
      <c r="I384" s="218">
        <v>250000</v>
      </c>
      <c r="J384" s="219">
        <f t="shared" si="21"/>
        <v>1250000</v>
      </c>
      <c r="K384" s="207"/>
    </row>
    <row r="385" spans="1:11" ht="18">
      <c r="A385" s="345">
        <v>76</v>
      </c>
      <c r="B385" s="214">
        <v>9</v>
      </c>
      <c r="C385" s="229" t="s">
        <v>331</v>
      </c>
      <c r="D385" s="211" t="s">
        <v>332</v>
      </c>
      <c r="E385" s="206" t="s">
        <v>339</v>
      </c>
      <c r="F385" s="307">
        <v>7.77</v>
      </c>
      <c r="G385" s="206" t="s">
        <v>24</v>
      </c>
      <c r="H385" s="213">
        <f t="shared" si="20"/>
        <v>7.77</v>
      </c>
      <c r="I385" s="218">
        <v>250000</v>
      </c>
      <c r="J385" s="219">
        <f t="shared" si="21"/>
        <v>1250000</v>
      </c>
      <c r="K385" s="207"/>
    </row>
    <row r="386" spans="1:11" ht="18">
      <c r="A386" s="345">
        <v>77</v>
      </c>
      <c r="B386" s="214">
        <v>10</v>
      </c>
      <c r="C386" s="229" t="s">
        <v>50</v>
      </c>
      <c r="D386" s="211" t="s">
        <v>333</v>
      </c>
      <c r="E386" s="206" t="s">
        <v>339</v>
      </c>
      <c r="F386" s="307">
        <v>7.68</v>
      </c>
      <c r="G386" s="206" t="s">
        <v>24</v>
      </c>
      <c r="H386" s="213">
        <f t="shared" si="20"/>
        <v>7.68</v>
      </c>
      <c r="I386" s="218">
        <v>250000</v>
      </c>
      <c r="J386" s="219">
        <f t="shared" si="21"/>
        <v>1250000</v>
      </c>
      <c r="K386" s="207"/>
    </row>
    <row r="387" spans="1:11" ht="18">
      <c r="A387" s="345">
        <v>78</v>
      </c>
      <c r="B387" s="214">
        <v>11</v>
      </c>
      <c r="C387" s="229" t="s">
        <v>75</v>
      </c>
      <c r="D387" s="211" t="s">
        <v>257</v>
      </c>
      <c r="E387" s="206" t="s">
        <v>339</v>
      </c>
      <c r="F387" s="307">
        <v>7.68</v>
      </c>
      <c r="G387" s="206" t="s">
        <v>24</v>
      </c>
      <c r="H387" s="213">
        <f t="shared" si="20"/>
        <v>7.68</v>
      </c>
      <c r="I387" s="218">
        <v>250000</v>
      </c>
      <c r="J387" s="219">
        <f t="shared" si="21"/>
        <v>1250000</v>
      </c>
      <c r="K387" s="207"/>
    </row>
    <row r="388" spans="1:11" ht="18">
      <c r="A388" s="345">
        <v>79</v>
      </c>
      <c r="B388" s="214">
        <v>12</v>
      </c>
      <c r="C388" s="229" t="s">
        <v>111</v>
      </c>
      <c r="D388" s="211" t="s">
        <v>45</v>
      </c>
      <c r="E388" s="206" t="s">
        <v>339</v>
      </c>
      <c r="F388" s="307">
        <v>7.5</v>
      </c>
      <c r="G388" s="206" t="s">
        <v>24</v>
      </c>
      <c r="H388" s="213">
        <f t="shared" si="20"/>
        <v>7.5</v>
      </c>
      <c r="I388" s="218">
        <v>250000</v>
      </c>
      <c r="J388" s="219">
        <f t="shared" si="21"/>
        <v>1250000</v>
      </c>
      <c r="K388" s="207"/>
    </row>
    <row r="389" spans="1:11" ht="18">
      <c r="A389" s="345">
        <v>80</v>
      </c>
      <c r="B389" s="214">
        <v>13</v>
      </c>
      <c r="C389" s="229" t="s">
        <v>34</v>
      </c>
      <c r="D389" s="211" t="s">
        <v>334</v>
      </c>
      <c r="E389" s="206" t="s">
        <v>339</v>
      </c>
      <c r="F389" s="307">
        <v>7.5</v>
      </c>
      <c r="G389" s="206" t="s">
        <v>24</v>
      </c>
      <c r="H389" s="213">
        <f t="shared" si="20"/>
        <v>7.5</v>
      </c>
      <c r="I389" s="218">
        <v>250000</v>
      </c>
      <c r="J389" s="219">
        <f t="shared" si="21"/>
        <v>1250000</v>
      </c>
      <c r="K389" s="207"/>
    </row>
    <row r="390" spans="1:11" ht="18">
      <c r="A390" s="345">
        <v>81</v>
      </c>
      <c r="B390" s="214">
        <v>14</v>
      </c>
      <c r="C390" s="229" t="s">
        <v>135</v>
      </c>
      <c r="D390" s="211" t="s">
        <v>335</v>
      </c>
      <c r="E390" s="206" t="s">
        <v>339</v>
      </c>
      <c r="F390" s="307">
        <v>7.5</v>
      </c>
      <c r="G390" s="206" t="s">
        <v>24</v>
      </c>
      <c r="H390" s="213">
        <f t="shared" si="20"/>
        <v>7.5</v>
      </c>
      <c r="I390" s="218">
        <v>250000</v>
      </c>
      <c r="J390" s="219">
        <f t="shared" si="21"/>
        <v>1250000</v>
      </c>
      <c r="K390" s="207"/>
    </row>
    <row r="391" spans="1:11" ht="18">
      <c r="A391" s="345">
        <v>82</v>
      </c>
      <c r="B391" s="214">
        <v>15</v>
      </c>
      <c r="C391" s="229" t="s">
        <v>336</v>
      </c>
      <c r="D391" s="211" t="s">
        <v>337</v>
      </c>
      <c r="E391" s="206" t="s">
        <v>339</v>
      </c>
      <c r="F391" s="307">
        <v>7.5</v>
      </c>
      <c r="G391" s="206" t="s">
        <v>24</v>
      </c>
      <c r="H391" s="213">
        <f t="shared" si="20"/>
        <v>7.5</v>
      </c>
      <c r="I391" s="218">
        <v>250000</v>
      </c>
      <c r="J391" s="219">
        <f t="shared" si="21"/>
        <v>1250000</v>
      </c>
      <c r="K391" s="207"/>
    </row>
    <row r="392" spans="1:11" ht="18">
      <c r="A392" s="345">
        <v>83</v>
      </c>
      <c r="B392" s="214">
        <v>16</v>
      </c>
      <c r="C392" s="229" t="s">
        <v>50</v>
      </c>
      <c r="D392" s="211" t="s">
        <v>84</v>
      </c>
      <c r="E392" s="206" t="s">
        <v>339</v>
      </c>
      <c r="F392" s="307">
        <v>7.45</v>
      </c>
      <c r="G392" s="206" t="s">
        <v>24</v>
      </c>
      <c r="H392" s="213">
        <f t="shared" si="20"/>
        <v>7.45</v>
      </c>
      <c r="I392" s="218">
        <v>250000</v>
      </c>
      <c r="J392" s="219">
        <f t="shared" si="21"/>
        <v>1250000</v>
      </c>
      <c r="K392" s="207"/>
    </row>
    <row r="393" spans="1:11" ht="18">
      <c r="A393" s="345">
        <v>84</v>
      </c>
      <c r="B393" s="225">
        <v>17</v>
      </c>
      <c r="C393" s="224" t="s">
        <v>338</v>
      </c>
      <c r="D393" s="230" t="s">
        <v>129</v>
      </c>
      <c r="E393" s="225" t="s">
        <v>339</v>
      </c>
      <c r="F393" s="313">
        <v>7.45</v>
      </c>
      <c r="G393" s="225" t="s">
        <v>24</v>
      </c>
      <c r="H393" s="226">
        <f t="shared" si="20"/>
        <v>7.45</v>
      </c>
      <c r="I393" s="227">
        <v>250000</v>
      </c>
      <c r="J393" s="228">
        <f t="shared" si="21"/>
        <v>1250000</v>
      </c>
      <c r="K393" s="259"/>
    </row>
    <row r="394" spans="1:11" s="310" customFormat="1" ht="18">
      <c r="A394" s="345">
        <v>85</v>
      </c>
      <c r="B394" s="214">
        <v>1</v>
      </c>
      <c r="C394" s="220" t="s">
        <v>50</v>
      </c>
      <c r="D394" s="210" t="s">
        <v>84</v>
      </c>
      <c r="E394" s="214" t="s">
        <v>340</v>
      </c>
      <c r="F394" s="303">
        <v>8.36</v>
      </c>
      <c r="G394" s="214" t="s">
        <v>24</v>
      </c>
      <c r="H394" s="221">
        <f t="shared" si="20"/>
        <v>8.36</v>
      </c>
      <c r="I394" s="222">
        <v>300000</v>
      </c>
      <c r="J394" s="223">
        <f t="shared" si="21"/>
        <v>1500000</v>
      </c>
      <c r="K394" s="258"/>
    </row>
    <row r="395" spans="1:11" s="310" customFormat="1" ht="18">
      <c r="A395" s="345">
        <v>86</v>
      </c>
      <c r="B395" s="206">
        <v>2</v>
      </c>
      <c r="C395" s="229" t="s">
        <v>21</v>
      </c>
      <c r="D395" s="211" t="s">
        <v>79</v>
      </c>
      <c r="E395" s="206" t="s">
        <v>340</v>
      </c>
      <c r="F395" s="307">
        <v>8.36</v>
      </c>
      <c r="G395" s="206" t="s">
        <v>24</v>
      </c>
      <c r="H395" s="213">
        <f t="shared" si="20"/>
        <v>8.36</v>
      </c>
      <c r="I395" s="218">
        <v>300000</v>
      </c>
      <c r="J395" s="219">
        <f t="shared" si="21"/>
        <v>1500000</v>
      </c>
      <c r="K395" s="207"/>
    </row>
    <row r="396" spans="1:11" s="310" customFormat="1" ht="18">
      <c r="A396" s="345">
        <v>87</v>
      </c>
      <c r="B396" s="206">
        <v>3</v>
      </c>
      <c r="C396" s="229" t="s">
        <v>142</v>
      </c>
      <c r="D396" s="211" t="s">
        <v>204</v>
      </c>
      <c r="E396" s="206" t="s">
        <v>340</v>
      </c>
      <c r="F396" s="307">
        <v>8.36</v>
      </c>
      <c r="G396" s="206" t="s">
        <v>24</v>
      </c>
      <c r="H396" s="213">
        <f t="shared" si="20"/>
        <v>8.36</v>
      </c>
      <c r="I396" s="218">
        <v>300000</v>
      </c>
      <c r="J396" s="219">
        <f t="shared" si="21"/>
        <v>1500000</v>
      </c>
      <c r="K396" s="207"/>
    </row>
    <row r="397" spans="1:11" s="310" customFormat="1" ht="18">
      <c r="A397" s="345">
        <v>88</v>
      </c>
      <c r="B397" s="206">
        <v>4</v>
      </c>
      <c r="C397" s="229" t="s">
        <v>234</v>
      </c>
      <c r="D397" s="211" t="s">
        <v>341</v>
      </c>
      <c r="E397" s="206" t="s">
        <v>340</v>
      </c>
      <c r="F397" s="307">
        <v>8.23</v>
      </c>
      <c r="G397" s="206" t="s">
        <v>24</v>
      </c>
      <c r="H397" s="213">
        <f t="shared" si="20"/>
        <v>8.23</v>
      </c>
      <c r="I397" s="218">
        <v>300000</v>
      </c>
      <c r="J397" s="219">
        <f t="shared" si="21"/>
        <v>1500000</v>
      </c>
      <c r="K397" s="207"/>
    </row>
    <row r="398" spans="1:11" s="310" customFormat="1" ht="18">
      <c r="A398" s="345">
        <v>89</v>
      </c>
      <c r="B398" s="206">
        <v>5</v>
      </c>
      <c r="C398" s="229" t="s">
        <v>166</v>
      </c>
      <c r="D398" s="211" t="s">
        <v>129</v>
      </c>
      <c r="E398" s="206" t="s">
        <v>340</v>
      </c>
      <c r="F398" s="307">
        <v>8.23</v>
      </c>
      <c r="G398" s="206" t="s">
        <v>24</v>
      </c>
      <c r="H398" s="213">
        <f t="shared" si="20"/>
        <v>8.23</v>
      </c>
      <c r="I398" s="218">
        <v>300000</v>
      </c>
      <c r="J398" s="219">
        <f t="shared" si="21"/>
        <v>1500000</v>
      </c>
      <c r="K398" s="207"/>
    </row>
    <row r="399" spans="1:11" s="310" customFormat="1" ht="18">
      <c r="A399" s="345">
        <v>90</v>
      </c>
      <c r="B399" s="206">
        <v>6</v>
      </c>
      <c r="C399" s="229" t="s">
        <v>163</v>
      </c>
      <c r="D399" s="211" t="s">
        <v>93</v>
      </c>
      <c r="E399" s="206" t="s">
        <v>340</v>
      </c>
      <c r="F399" s="307">
        <v>8.18</v>
      </c>
      <c r="G399" s="206" t="s">
        <v>24</v>
      </c>
      <c r="H399" s="213">
        <f t="shared" si="20"/>
        <v>8.18</v>
      </c>
      <c r="I399" s="218">
        <v>300000</v>
      </c>
      <c r="J399" s="219">
        <f t="shared" si="21"/>
        <v>1500000</v>
      </c>
      <c r="K399" s="207"/>
    </row>
    <row r="400" spans="1:11" s="310" customFormat="1" ht="18">
      <c r="A400" s="345">
        <v>91</v>
      </c>
      <c r="B400" s="206">
        <v>7</v>
      </c>
      <c r="C400" s="229" t="s">
        <v>342</v>
      </c>
      <c r="D400" s="211" t="s">
        <v>182</v>
      </c>
      <c r="E400" s="206" t="s">
        <v>340</v>
      </c>
      <c r="F400" s="307">
        <v>8.18</v>
      </c>
      <c r="G400" s="206" t="s">
        <v>24</v>
      </c>
      <c r="H400" s="213">
        <f t="shared" si="20"/>
        <v>8.18</v>
      </c>
      <c r="I400" s="218">
        <v>300000</v>
      </c>
      <c r="J400" s="219">
        <f t="shared" si="21"/>
        <v>1500000</v>
      </c>
      <c r="K400" s="207"/>
    </row>
    <row r="401" spans="1:11" s="310" customFormat="1" ht="18">
      <c r="A401" s="345">
        <v>92</v>
      </c>
      <c r="B401" s="206">
        <v>8</v>
      </c>
      <c r="C401" s="229" t="s">
        <v>343</v>
      </c>
      <c r="D401" s="211" t="s">
        <v>95</v>
      </c>
      <c r="E401" s="206" t="s">
        <v>340</v>
      </c>
      <c r="F401" s="307">
        <v>8.14</v>
      </c>
      <c r="G401" s="206" t="s">
        <v>24</v>
      </c>
      <c r="H401" s="213">
        <f t="shared" si="20"/>
        <v>8.14</v>
      </c>
      <c r="I401" s="218">
        <v>300000</v>
      </c>
      <c r="J401" s="219">
        <f t="shared" si="21"/>
        <v>1500000</v>
      </c>
      <c r="K401" s="207"/>
    </row>
    <row r="402" spans="1:11" s="310" customFormat="1" ht="18">
      <c r="A402" s="345">
        <v>93</v>
      </c>
      <c r="B402" s="206">
        <v>9</v>
      </c>
      <c r="C402" s="229" t="s">
        <v>205</v>
      </c>
      <c r="D402" s="211" t="s">
        <v>144</v>
      </c>
      <c r="E402" s="206" t="s">
        <v>340</v>
      </c>
      <c r="F402" s="307">
        <v>8.14</v>
      </c>
      <c r="G402" s="206" t="s">
        <v>24</v>
      </c>
      <c r="H402" s="213">
        <f t="shared" si="20"/>
        <v>8.14</v>
      </c>
      <c r="I402" s="218">
        <v>300000</v>
      </c>
      <c r="J402" s="219">
        <f t="shared" si="21"/>
        <v>1500000</v>
      </c>
      <c r="K402" s="207"/>
    </row>
    <row r="403" spans="1:11" s="310" customFormat="1" ht="18">
      <c r="A403" s="345">
        <v>94</v>
      </c>
      <c r="B403" s="206">
        <v>10</v>
      </c>
      <c r="C403" s="229" t="s">
        <v>344</v>
      </c>
      <c r="D403" s="211" t="s">
        <v>226</v>
      </c>
      <c r="E403" s="206" t="s">
        <v>340</v>
      </c>
      <c r="F403" s="307">
        <v>8.05</v>
      </c>
      <c r="G403" s="206" t="s">
        <v>24</v>
      </c>
      <c r="H403" s="213">
        <f t="shared" si="20"/>
        <v>8.05</v>
      </c>
      <c r="I403" s="218">
        <v>300000</v>
      </c>
      <c r="J403" s="219">
        <f t="shared" si="21"/>
        <v>1500000</v>
      </c>
      <c r="K403" s="207"/>
    </row>
    <row r="404" spans="1:11" s="310" customFormat="1" ht="18">
      <c r="A404" s="345">
        <v>95</v>
      </c>
      <c r="B404" s="206">
        <v>11</v>
      </c>
      <c r="C404" s="229" t="s">
        <v>345</v>
      </c>
      <c r="D404" s="211" t="s">
        <v>335</v>
      </c>
      <c r="E404" s="206" t="s">
        <v>340</v>
      </c>
      <c r="F404" s="307">
        <v>8</v>
      </c>
      <c r="G404" s="206" t="s">
        <v>24</v>
      </c>
      <c r="H404" s="213">
        <f t="shared" si="20"/>
        <v>8</v>
      </c>
      <c r="I404" s="218">
        <v>300000</v>
      </c>
      <c r="J404" s="219">
        <f t="shared" si="21"/>
        <v>1500000</v>
      </c>
      <c r="K404" s="207"/>
    </row>
    <row r="405" spans="1:11" s="310" customFormat="1" ht="18">
      <c r="A405" s="345">
        <v>96</v>
      </c>
      <c r="B405" s="206">
        <v>12</v>
      </c>
      <c r="C405" s="229" t="s">
        <v>50</v>
      </c>
      <c r="D405" s="211" t="s">
        <v>95</v>
      </c>
      <c r="E405" s="206" t="s">
        <v>340</v>
      </c>
      <c r="F405" s="307">
        <v>7.95</v>
      </c>
      <c r="G405" s="206" t="s">
        <v>24</v>
      </c>
      <c r="H405" s="213">
        <f t="shared" si="20"/>
        <v>7.95</v>
      </c>
      <c r="I405" s="218">
        <v>250000</v>
      </c>
      <c r="J405" s="219">
        <f t="shared" si="21"/>
        <v>1250000</v>
      </c>
      <c r="K405" s="207"/>
    </row>
    <row r="406" spans="1:11" s="310" customFormat="1" ht="18">
      <c r="A406" s="345">
        <v>97</v>
      </c>
      <c r="B406" s="206">
        <v>13</v>
      </c>
      <c r="C406" s="229" t="s">
        <v>346</v>
      </c>
      <c r="D406" s="211" t="s">
        <v>97</v>
      </c>
      <c r="E406" s="206" t="s">
        <v>340</v>
      </c>
      <c r="F406" s="307">
        <v>7.91</v>
      </c>
      <c r="G406" s="206" t="s">
        <v>24</v>
      </c>
      <c r="H406" s="213">
        <f aca="true" t="shared" si="22" ref="H406:H437">F406</f>
        <v>7.91</v>
      </c>
      <c r="I406" s="218">
        <v>250000</v>
      </c>
      <c r="J406" s="219">
        <f aca="true" t="shared" si="23" ref="J406:J437">I406*5</f>
        <v>1250000</v>
      </c>
      <c r="K406" s="207"/>
    </row>
    <row r="407" spans="1:11" s="310" customFormat="1" ht="18">
      <c r="A407" s="345">
        <v>98</v>
      </c>
      <c r="B407" s="206">
        <v>14</v>
      </c>
      <c r="C407" s="229" t="s">
        <v>21</v>
      </c>
      <c r="D407" s="211" t="s">
        <v>347</v>
      </c>
      <c r="E407" s="206" t="s">
        <v>340</v>
      </c>
      <c r="F407" s="307">
        <v>7.86</v>
      </c>
      <c r="G407" s="206" t="s">
        <v>24</v>
      </c>
      <c r="H407" s="213">
        <f t="shared" si="22"/>
        <v>7.86</v>
      </c>
      <c r="I407" s="218">
        <v>250000</v>
      </c>
      <c r="J407" s="219">
        <f t="shared" si="23"/>
        <v>1250000</v>
      </c>
      <c r="K407" s="207"/>
    </row>
    <row r="408" spans="1:11" s="310" customFormat="1" ht="18">
      <c r="A408" s="345">
        <v>99</v>
      </c>
      <c r="B408" s="206">
        <v>15</v>
      </c>
      <c r="C408" s="229" t="s">
        <v>329</v>
      </c>
      <c r="D408" s="211" t="s">
        <v>348</v>
      </c>
      <c r="E408" s="206" t="s">
        <v>340</v>
      </c>
      <c r="F408" s="307">
        <v>7.86</v>
      </c>
      <c r="G408" s="206" t="s">
        <v>24</v>
      </c>
      <c r="H408" s="213">
        <f t="shared" si="22"/>
        <v>7.86</v>
      </c>
      <c r="I408" s="218">
        <v>250000</v>
      </c>
      <c r="J408" s="219">
        <f t="shared" si="23"/>
        <v>1250000</v>
      </c>
      <c r="K408" s="207"/>
    </row>
    <row r="409" spans="1:11" s="310" customFormat="1" ht="18">
      <c r="A409" s="345">
        <v>100</v>
      </c>
      <c r="B409" s="206">
        <v>16</v>
      </c>
      <c r="C409" s="229" t="s">
        <v>349</v>
      </c>
      <c r="D409" s="211" t="s">
        <v>317</v>
      </c>
      <c r="E409" s="206" t="s">
        <v>340</v>
      </c>
      <c r="F409" s="307">
        <v>7.86</v>
      </c>
      <c r="G409" s="206" t="s">
        <v>24</v>
      </c>
      <c r="H409" s="213">
        <f t="shared" si="22"/>
        <v>7.86</v>
      </c>
      <c r="I409" s="218">
        <v>250000</v>
      </c>
      <c r="J409" s="219">
        <f t="shared" si="23"/>
        <v>1250000</v>
      </c>
      <c r="K409" s="207"/>
    </row>
    <row r="410" spans="1:11" s="310" customFormat="1" ht="18">
      <c r="A410" s="345">
        <v>101</v>
      </c>
      <c r="B410" s="206">
        <v>17</v>
      </c>
      <c r="C410" s="229" t="s">
        <v>50</v>
      </c>
      <c r="D410" s="211" t="s">
        <v>124</v>
      </c>
      <c r="E410" s="206" t="s">
        <v>340</v>
      </c>
      <c r="F410" s="307">
        <v>7.86</v>
      </c>
      <c r="G410" s="206" t="s">
        <v>24</v>
      </c>
      <c r="H410" s="213">
        <f t="shared" si="22"/>
        <v>7.86</v>
      </c>
      <c r="I410" s="218">
        <v>250000</v>
      </c>
      <c r="J410" s="219">
        <f t="shared" si="23"/>
        <v>1250000</v>
      </c>
      <c r="K410" s="207"/>
    </row>
    <row r="411" spans="1:11" s="310" customFormat="1" ht="18">
      <c r="A411" s="345">
        <v>102</v>
      </c>
      <c r="B411" s="206">
        <v>18</v>
      </c>
      <c r="C411" s="229" t="s">
        <v>141</v>
      </c>
      <c r="D411" s="211" t="s">
        <v>37</v>
      </c>
      <c r="E411" s="206" t="s">
        <v>340</v>
      </c>
      <c r="F411" s="307">
        <v>7.73</v>
      </c>
      <c r="G411" s="206" t="s">
        <v>24</v>
      </c>
      <c r="H411" s="213">
        <f t="shared" si="22"/>
        <v>7.73</v>
      </c>
      <c r="I411" s="218">
        <v>250000</v>
      </c>
      <c r="J411" s="219">
        <f t="shared" si="23"/>
        <v>1250000</v>
      </c>
      <c r="K411" s="207"/>
    </row>
    <row r="412" spans="1:11" s="310" customFormat="1" ht="18">
      <c r="A412" s="345">
        <v>103</v>
      </c>
      <c r="B412" s="206">
        <v>19</v>
      </c>
      <c r="C412" s="229" t="s">
        <v>21</v>
      </c>
      <c r="D412" s="211" t="s">
        <v>84</v>
      </c>
      <c r="E412" s="206" t="s">
        <v>340</v>
      </c>
      <c r="F412" s="307">
        <v>7.73</v>
      </c>
      <c r="G412" s="206" t="s">
        <v>24</v>
      </c>
      <c r="H412" s="213">
        <f t="shared" si="22"/>
        <v>7.73</v>
      </c>
      <c r="I412" s="218">
        <v>250000</v>
      </c>
      <c r="J412" s="219">
        <f t="shared" si="23"/>
        <v>1250000</v>
      </c>
      <c r="K412" s="207"/>
    </row>
    <row r="413" spans="1:11" s="310" customFormat="1" ht="18">
      <c r="A413" s="345">
        <v>104</v>
      </c>
      <c r="B413" s="206">
        <v>20</v>
      </c>
      <c r="C413" s="229" t="s">
        <v>350</v>
      </c>
      <c r="D413" s="211" t="s">
        <v>144</v>
      </c>
      <c r="E413" s="206" t="s">
        <v>340</v>
      </c>
      <c r="F413" s="307">
        <v>7.68</v>
      </c>
      <c r="G413" s="206" t="s">
        <v>24</v>
      </c>
      <c r="H413" s="213">
        <f t="shared" si="22"/>
        <v>7.68</v>
      </c>
      <c r="I413" s="218">
        <v>250000</v>
      </c>
      <c r="J413" s="219">
        <f t="shared" si="23"/>
        <v>1250000</v>
      </c>
      <c r="K413" s="207"/>
    </row>
    <row r="414" spans="1:11" s="310" customFormat="1" ht="18">
      <c r="A414" s="345">
        <v>105</v>
      </c>
      <c r="B414" s="206">
        <v>21</v>
      </c>
      <c r="C414" s="229" t="s">
        <v>351</v>
      </c>
      <c r="D414" s="211" t="s">
        <v>43</v>
      </c>
      <c r="E414" s="206" t="s">
        <v>340</v>
      </c>
      <c r="F414" s="307">
        <v>7.59</v>
      </c>
      <c r="G414" s="206" t="s">
        <v>24</v>
      </c>
      <c r="H414" s="213">
        <f t="shared" si="22"/>
        <v>7.59</v>
      </c>
      <c r="I414" s="218">
        <v>250000</v>
      </c>
      <c r="J414" s="219">
        <f t="shared" si="23"/>
        <v>1250000</v>
      </c>
      <c r="K414" s="207"/>
    </row>
    <row r="415" spans="1:11" s="310" customFormat="1" ht="18">
      <c r="A415" s="345">
        <v>106</v>
      </c>
      <c r="B415" s="206">
        <v>22</v>
      </c>
      <c r="C415" s="229" t="s">
        <v>352</v>
      </c>
      <c r="D415" s="211" t="s">
        <v>41</v>
      </c>
      <c r="E415" s="206" t="s">
        <v>340</v>
      </c>
      <c r="F415" s="307">
        <v>7.59</v>
      </c>
      <c r="G415" s="206" t="s">
        <v>24</v>
      </c>
      <c r="H415" s="213">
        <f t="shared" si="22"/>
        <v>7.59</v>
      </c>
      <c r="I415" s="218">
        <v>250000</v>
      </c>
      <c r="J415" s="219">
        <f t="shared" si="23"/>
        <v>1250000</v>
      </c>
      <c r="K415" s="207"/>
    </row>
    <row r="416" spans="1:11" s="310" customFormat="1" ht="18">
      <c r="A416" s="345">
        <v>107</v>
      </c>
      <c r="B416" s="206">
        <v>23</v>
      </c>
      <c r="C416" s="229" t="s">
        <v>34</v>
      </c>
      <c r="D416" s="211" t="s">
        <v>353</v>
      </c>
      <c r="E416" s="206" t="s">
        <v>340</v>
      </c>
      <c r="F416" s="307">
        <v>7.5</v>
      </c>
      <c r="G416" s="206" t="s">
        <v>24</v>
      </c>
      <c r="H416" s="213">
        <f t="shared" si="22"/>
        <v>7.5</v>
      </c>
      <c r="I416" s="218">
        <v>250000</v>
      </c>
      <c r="J416" s="219">
        <f t="shared" si="23"/>
        <v>1250000</v>
      </c>
      <c r="K416" s="207"/>
    </row>
    <row r="417" spans="1:11" s="310" customFormat="1" ht="18">
      <c r="A417" s="345">
        <v>108</v>
      </c>
      <c r="B417" s="206">
        <v>24</v>
      </c>
      <c r="C417" s="229" t="s">
        <v>354</v>
      </c>
      <c r="D417" s="211" t="s">
        <v>115</v>
      </c>
      <c r="E417" s="206" t="s">
        <v>340</v>
      </c>
      <c r="F417" s="307">
        <v>7.5</v>
      </c>
      <c r="G417" s="206" t="s">
        <v>24</v>
      </c>
      <c r="H417" s="213">
        <f t="shared" si="22"/>
        <v>7.5</v>
      </c>
      <c r="I417" s="218">
        <v>250000</v>
      </c>
      <c r="J417" s="219">
        <f t="shared" si="23"/>
        <v>1250000</v>
      </c>
      <c r="K417" s="207"/>
    </row>
    <row r="418" spans="1:11" s="310" customFormat="1" ht="18">
      <c r="A418" s="345">
        <v>109</v>
      </c>
      <c r="B418" s="206">
        <v>25</v>
      </c>
      <c r="C418" s="229" t="s">
        <v>355</v>
      </c>
      <c r="D418" s="211" t="s">
        <v>192</v>
      </c>
      <c r="E418" s="206" t="s">
        <v>340</v>
      </c>
      <c r="F418" s="307">
        <v>7.5</v>
      </c>
      <c r="G418" s="206" t="s">
        <v>24</v>
      </c>
      <c r="H418" s="213">
        <f t="shared" si="22"/>
        <v>7.5</v>
      </c>
      <c r="I418" s="218">
        <v>250000</v>
      </c>
      <c r="J418" s="219">
        <f t="shared" si="23"/>
        <v>1250000</v>
      </c>
      <c r="K418" s="207"/>
    </row>
    <row r="419" spans="1:11" s="310" customFormat="1" ht="18">
      <c r="A419" s="345">
        <v>110</v>
      </c>
      <c r="B419" s="206">
        <v>26</v>
      </c>
      <c r="C419" s="229" t="s">
        <v>356</v>
      </c>
      <c r="D419" s="211" t="s">
        <v>62</v>
      </c>
      <c r="E419" s="206" t="s">
        <v>340</v>
      </c>
      <c r="F419" s="307">
        <v>7.45</v>
      </c>
      <c r="G419" s="206" t="s">
        <v>24</v>
      </c>
      <c r="H419" s="213">
        <f t="shared" si="22"/>
        <v>7.45</v>
      </c>
      <c r="I419" s="218">
        <v>250000</v>
      </c>
      <c r="J419" s="219">
        <f t="shared" si="23"/>
        <v>1250000</v>
      </c>
      <c r="K419" s="207"/>
    </row>
    <row r="420" spans="1:11" s="310" customFormat="1" ht="18">
      <c r="A420" s="345">
        <v>111</v>
      </c>
      <c r="B420" s="206">
        <v>27</v>
      </c>
      <c r="C420" s="229" t="s">
        <v>357</v>
      </c>
      <c r="D420" s="211" t="s">
        <v>62</v>
      </c>
      <c r="E420" s="206" t="s">
        <v>340</v>
      </c>
      <c r="F420" s="307">
        <v>7.45</v>
      </c>
      <c r="G420" s="206" t="s">
        <v>24</v>
      </c>
      <c r="H420" s="213">
        <f t="shared" si="22"/>
        <v>7.45</v>
      </c>
      <c r="I420" s="218">
        <v>250000</v>
      </c>
      <c r="J420" s="219">
        <f t="shared" si="23"/>
        <v>1250000</v>
      </c>
      <c r="K420" s="207"/>
    </row>
    <row r="421" spans="1:11" s="310" customFormat="1" ht="18">
      <c r="A421" s="345">
        <v>112</v>
      </c>
      <c r="B421" s="206">
        <v>28</v>
      </c>
      <c r="C421" s="229" t="s">
        <v>21</v>
      </c>
      <c r="D421" s="211" t="s">
        <v>45</v>
      </c>
      <c r="E421" s="206" t="s">
        <v>340</v>
      </c>
      <c r="F421" s="307">
        <v>7.36</v>
      </c>
      <c r="G421" s="206" t="s">
        <v>24</v>
      </c>
      <c r="H421" s="213">
        <f t="shared" si="22"/>
        <v>7.36</v>
      </c>
      <c r="I421" s="218">
        <v>250000</v>
      </c>
      <c r="J421" s="219">
        <f t="shared" si="23"/>
        <v>1250000</v>
      </c>
      <c r="K421" s="207"/>
    </row>
    <row r="422" spans="1:11" s="310" customFormat="1" ht="18">
      <c r="A422" s="345">
        <v>113</v>
      </c>
      <c r="B422" s="225">
        <v>29</v>
      </c>
      <c r="C422" s="224" t="s">
        <v>358</v>
      </c>
      <c r="D422" s="230" t="s">
        <v>94</v>
      </c>
      <c r="E422" s="225" t="s">
        <v>340</v>
      </c>
      <c r="F422" s="313">
        <v>7.36</v>
      </c>
      <c r="G422" s="225" t="s">
        <v>24</v>
      </c>
      <c r="H422" s="226">
        <f t="shared" si="22"/>
        <v>7.36</v>
      </c>
      <c r="I422" s="227">
        <v>250000</v>
      </c>
      <c r="J422" s="228">
        <f t="shared" si="23"/>
        <v>1250000</v>
      </c>
      <c r="K422" s="259"/>
    </row>
    <row r="423" spans="1:11" ht="18">
      <c r="A423" s="345">
        <v>114</v>
      </c>
      <c r="B423" s="214">
        <v>1</v>
      </c>
      <c r="C423" s="220" t="s">
        <v>359</v>
      </c>
      <c r="D423" s="210" t="s">
        <v>37</v>
      </c>
      <c r="E423" s="214" t="s">
        <v>373</v>
      </c>
      <c r="F423" s="303">
        <v>8.86</v>
      </c>
      <c r="G423" s="214" t="s">
        <v>24</v>
      </c>
      <c r="H423" s="221">
        <f t="shared" si="22"/>
        <v>8.86</v>
      </c>
      <c r="I423" s="222">
        <v>300000</v>
      </c>
      <c r="J423" s="223">
        <f t="shared" si="23"/>
        <v>1500000</v>
      </c>
      <c r="K423" s="258"/>
    </row>
    <row r="424" spans="1:11" ht="18">
      <c r="A424" s="345">
        <v>115</v>
      </c>
      <c r="B424" s="206">
        <v>2</v>
      </c>
      <c r="C424" s="229" t="s">
        <v>165</v>
      </c>
      <c r="D424" s="211" t="s">
        <v>206</v>
      </c>
      <c r="E424" s="206" t="s">
        <v>373</v>
      </c>
      <c r="F424" s="307">
        <v>8.86</v>
      </c>
      <c r="G424" s="206" t="s">
        <v>24</v>
      </c>
      <c r="H424" s="213">
        <f t="shared" si="22"/>
        <v>8.86</v>
      </c>
      <c r="I424" s="218">
        <v>300000</v>
      </c>
      <c r="J424" s="219">
        <f t="shared" si="23"/>
        <v>1500000</v>
      </c>
      <c r="K424" s="207"/>
    </row>
    <row r="425" spans="1:11" ht="18">
      <c r="A425" s="345">
        <v>116</v>
      </c>
      <c r="B425" s="206">
        <v>3</v>
      </c>
      <c r="C425" s="229" t="s">
        <v>130</v>
      </c>
      <c r="D425" s="211" t="s">
        <v>45</v>
      </c>
      <c r="E425" s="206" t="s">
        <v>373</v>
      </c>
      <c r="F425" s="307">
        <v>8.55</v>
      </c>
      <c r="G425" s="206" t="s">
        <v>24</v>
      </c>
      <c r="H425" s="213">
        <f t="shared" si="22"/>
        <v>8.55</v>
      </c>
      <c r="I425" s="218">
        <v>300000</v>
      </c>
      <c r="J425" s="219">
        <f t="shared" si="23"/>
        <v>1500000</v>
      </c>
      <c r="K425" s="207"/>
    </row>
    <row r="426" spans="1:11" ht="18">
      <c r="A426" s="345">
        <v>117</v>
      </c>
      <c r="B426" s="206">
        <v>4</v>
      </c>
      <c r="C426" s="229" t="s">
        <v>243</v>
      </c>
      <c r="D426" s="211" t="s">
        <v>161</v>
      </c>
      <c r="E426" s="206" t="s">
        <v>373</v>
      </c>
      <c r="F426" s="307">
        <v>8.5</v>
      </c>
      <c r="G426" s="206" t="s">
        <v>24</v>
      </c>
      <c r="H426" s="213">
        <f t="shared" si="22"/>
        <v>8.5</v>
      </c>
      <c r="I426" s="218">
        <v>300000</v>
      </c>
      <c r="J426" s="219">
        <f t="shared" si="23"/>
        <v>1500000</v>
      </c>
      <c r="K426" s="207"/>
    </row>
    <row r="427" spans="1:11" ht="18">
      <c r="A427" s="345">
        <v>118</v>
      </c>
      <c r="B427" s="206">
        <v>5</v>
      </c>
      <c r="C427" s="229" t="s">
        <v>34</v>
      </c>
      <c r="D427" s="211" t="s">
        <v>100</v>
      </c>
      <c r="E427" s="206" t="s">
        <v>373</v>
      </c>
      <c r="F427" s="307">
        <v>8.23</v>
      </c>
      <c r="G427" s="206" t="s">
        <v>24</v>
      </c>
      <c r="H427" s="213">
        <f t="shared" si="22"/>
        <v>8.23</v>
      </c>
      <c r="I427" s="218">
        <v>300000</v>
      </c>
      <c r="J427" s="219">
        <f t="shared" si="23"/>
        <v>1500000</v>
      </c>
      <c r="K427" s="207"/>
    </row>
    <row r="428" spans="1:11" ht="18">
      <c r="A428" s="345">
        <v>119</v>
      </c>
      <c r="B428" s="206">
        <v>6</v>
      </c>
      <c r="C428" s="229" t="s">
        <v>110</v>
      </c>
      <c r="D428" s="211" t="s">
        <v>98</v>
      </c>
      <c r="E428" s="206" t="s">
        <v>373</v>
      </c>
      <c r="F428" s="307">
        <v>8.18</v>
      </c>
      <c r="G428" s="206" t="s">
        <v>24</v>
      </c>
      <c r="H428" s="213">
        <f t="shared" si="22"/>
        <v>8.18</v>
      </c>
      <c r="I428" s="218">
        <v>300000</v>
      </c>
      <c r="J428" s="219">
        <f t="shared" si="23"/>
        <v>1500000</v>
      </c>
      <c r="K428" s="207"/>
    </row>
    <row r="429" spans="1:11" ht="18">
      <c r="A429" s="345">
        <v>120</v>
      </c>
      <c r="B429" s="206">
        <v>7</v>
      </c>
      <c r="C429" s="229" t="s">
        <v>89</v>
      </c>
      <c r="D429" s="211" t="s">
        <v>98</v>
      </c>
      <c r="E429" s="206" t="s">
        <v>373</v>
      </c>
      <c r="F429" s="307">
        <v>8.18</v>
      </c>
      <c r="G429" s="206" t="s">
        <v>24</v>
      </c>
      <c r="H429" s="213">
        <f t="shared" si="22"/>
        <v>8.18</v>
      </c>
      <c r="I429" s="218">
        <v>300000</v>
      </c>
      <c r="J429" s="219">
        <f t="shared" si="23"/>
        <v>1500000</v>
      </c>
      <c r="K429" s="207"/>
    </row>
    <row r="430" spans="1:11" ht="18">
      <c r="A430" s="345">
        <v>121</v>
      </c>
      <c r="B430" s="206">
        <v>8</v>
      </c>
      <c r="C430" s="229" t="s">
        <v>21</v>
      </c>
      <c r="D430" s="211" t="s">
        <v>257</v>
      </c>
      <c r="E430" s="206" t="s">
        <v>373</v>
      </c>
      <c r="F430" s="307">
        <v>8.05</v>
      </c>
      <c r="G430" s="206" t="s">
        <v>24</v>
      </c>
      <c r="H430" s="213">
        <f t="shared" si="22"/>
        <v>8.05</v>
      </c>
      <c r="I430" s="218">
        <v>300000</v>
      </c>
      <c r="J430" s="219">
        <f t="shared" si="23"/>
        <v>1500000</v>
      </c>
      <c r="K430" s="207"/>
    </row>
    <row r="431" spans="1:11" ht="18">
      <c r="A431" s="345">
        <v>122</v>
      </c>
      <c r="B431" s="206">
        <v>9</v>
      </c>
      <c r="C431" s="229" t="s">
        <v>21</v>
      </c>
      <c r="D431" s="211" t="s">
        <v>360</v>
      </c>
      <c r="E431" s="206" t="s">
        <v>373</v>
      </c>
      <c r="F431" s="307">
        <v>8.05</v>
      </c>
      <c r="G431" s="206" t="s">
        <v>24</v>
      </c>
      <c r="H431" s="213">
        <f t="shared" si="22"/>
        <v>8.05</v>
      </c>
      <c r="I431" s="218">
        <v>300000</v>
      </c>
      <c r="J431" s="219">
        <f t="shared" si="23"/>
        <v>1500000</v>
      </c>
      <c r="K431" s="207"/>
    </row>
    <row r="432" spans="1:11" ht="18">
      <c r="A432" s="345">
        <v>123</v>
      </c>
      <c r="B432" s="206">
        <v>10</v>
      </c>
      <c r="C432" s="229" t="s">
        <v>50</v>
      </c>
      <c r="D432" s="211" t="s">
        <v>68</v>
      </c>
      <c r="E432" s="206" t="s">
        <v>373</v>
      </c>
      <c r="F432" s="307">
        <v>8</v>
      </c>
      <c r="G432" s="206" t="s">
        <v>24</v>
      </c>
      <c r="H432" s="213">
        <f t="shared" si="22"/>
        <v>8</v>
      </c>
      <c r="I432" s="218">
        <v>300000</v>
      </c>
      <c r="J432" s="219">
        <f t="shared" si="23"/>
        <v>1500000</v>
      </c>
      <c r="K432" s="207"/>
    </row>
    <row r="433" spans="1:11" ht="18">
      <c r="A433" s="345">
        <v>124</v>
      </c>
      <c r="B433" s="206">
        <v>11</v>
      </c>
      <c r="C433" s="229" t="s">
        <v>361</v>
      </c>
      <c r="D433" s="211" t="s">
        <v>79</v>
      </c>
      <c r="E433" s="206" t="s">
        <v>373</v>
      </c>
      <c r="F433" s="307">
        <v>8</v>
      </c>
      <c r="G433" s="206" t="s">
        <v>24</v>
      </c>
      <c r="H433" s="213">
        <f t="shared" si="22"/>
        <v>8</v>
      </c>
      <c r="I433" s="218">
        <v>300000</v>
      </c>
      <c r="J433" s="219">
        <f t="shared" si="23"/>
        <v>1500000</v>
      </c>
      <c r="K433" s="207"/>
    </row>
    <row r="434" spans="1:11" ht="18">
      <c r="A434" s="345">
        <v>125</v>
      </c>
      <c r="B434" s="206">
        <v>12</v>
      </c>
      <c r="C434" s="229" t="s">
        <v>123</v>
      </c>
      <c r="D434" s="211" t="s">
        <v>192</v>
      </c>
      <c r="E434" s="206" t="s">
        <v>373</v>
      </c>
      <c r="F434" s="307">
        <v>8</v>
      </c>
      <c r="G434" s="206" t="s">
        <v>24</v>
      </c>
      <c r="H434" s="213">
        <f t="shared" si="22"/>
        <v>8</v>
      </c>
      <c r="I434" s="218">
        <v>300000</v>
      </c>
      <c r="J434" s="219">
        <f t="shared" si="23"/>
        <v>1500000</v>
      </c>
      <c r="K434" s="207"/>
    </row>
    <row r="435" spans="1:11" ht="18">
      <c r="A435" s="345">
        <v>126</v>
      </c>
      <c r="B435" s="206">
        <v>13</v>
      </c>
      <c r="C435" s="229" t="s">
        <v>320</v>
      </c>
      <c r="D435" s="211" t="s">
        <v>45</v>
      </c>
      <c r="E435" s="206" t="s">
        <v>373</v>
      </c>
      <c r="F435" s="307">
        <v>7.95</v>
      </c>
      <c r="G435" s="206" t="s">
        <v>24</v>
      </c>
      <c r="H435" s="213">
        <f t="shared" si="22"/>
        <v>7.95</v>
      </c>
      <c r="I435" s="218">
        <v>250000</v>
      </c>
      <c r="J435" s="219">
        <f t="shared" si="23"/>
        <v>1250000</v>
      </c>
      <c r="K435" s="207"/>
    </row>
    <row r="436" spans="1:11" ht="18">
      <c r="A436" s="345">
        <v>127</v>
      </c>
      <c r="B436" s="206">
        <v>14</v>
      </c>
      <c r="C436" s="229" t="s">
        <v>362</v>
      </c>
      <c r="D436" s="211" t="s">
        <v>81</v>
      </c>
      <c r="E436" s="206" t="s">
        <v>373</v>
      </c>
      <c r="F436" s="307">
        <v>7.86</v>
      </c>
      <c r="G436" s="206" t="s">
        <v>24</v>
      </c>
      <c r="H436" s="213">
        <f t="shared" si="22"/>
        <v>7.86</v>
      </c>
      <c r="I436" s="218">
        <v>250000</v>
      </c>
      <c r="J436" s="219">
        <f t="shared" si="23"/>
        <v>1250000</v>
      </c>
      <c r="K436" s="207"/>
    </row>
    <row r="437" spans="1:11" ht="18">
      <c r="A437" s="345">
        <v>128</v>
      </c>
      <c r="B437" s="206">
        <v>15</v>
      </c>
      <c r="C437" s="229" t="s">
        <v>111</v>
      </c>
      <c r="D437" s="211" t="s">
        <v>115</v>
      </c>
      <c r="E437" s="206" t="s">
        <v>373</v>
      </c>
      <c r="F437" s="307">
        <v>7.82</v>
      </c>
      <c r="G437" s="206" t="s">
        <v>24</v>
      </c>
      <c r="H437" s="213">
        <f t="shared" si="22"/>
        <v>7.82</v>
      </c>
      <c r="I437" s="218">
        <v>250000</v>
      </c>
      <c r="J437" s="219">
        <f t="shared" si="23"/>
        <v>1250000</v>
      </c>
      <c r="K437" s="207"/>
    </row>
    <row r="438" spans="1:11" ht="18">
      <c r="A438" s="345">
        <v>129</v>
      </c>
      <c r="B438" s="206">
        <v>16</v>
      </c>
      <c r="C438" s="229" t="s">
        <v>363</v>
      </c>
      <c r="D438" s="211" t="s">
        <v>93</v>
      </c>
      <c r="E438" s="206" t="s">
        <v>373</v>
      </c>
      <c r="F438" s="307">
        <v>7.82</v>
      </c>
      <c r="G438" s="206" t="s">
        <v>24</v>
      </c>
      <c r="H438" s="213">
        <f aca="true" t="shared" si="24" ref="H438:H469">F438</f>
        <v>7.82</v>
      </c>
      <c r="I438" s="218">
        <v>250000</v>
      </c>
      <c r="J438" s="219">
        <f aca="true" t="shared" si="25" ref="J438:J469">I438*5</f>
        <v>1250000</v>
      </c>
      <c r="K438" s="207"/>
    </row>
    <row r="439" spans="1:11" ht="18">
      <c r="A439" s="345">
        <v>130</v>
      </c>
      <c r="B439" s="206">
        <v>17</v>
      </c>
      <c r="C439" s="229" t="s">
        <v>21</v>
      </c>
      <c r="D439" s="211" t="s">
        <v>364</v>
      </c>
      <c r="E439" s="206" t="s">
        <v>373</v>
      </c>
      <c r="F439" s="307">
        <v>7.82</v>
      </c>
      <c r="G439" s="206" t="s">
        <v>24</v>
      </c>
      <c r="H439" s="213">
        <f t="shared" si="24"/>
        <v>7.82</v>
      </c>
      <c r="I439" s="218">
        <v>250000</v>
      </c>
      <c r="J439" s="219">
        <f t="shared" si="25"/>
        <v>1250000</v>
      </c>
      <c r="K439" s="207"/>
    </row>
    <row r="440" spans="1:11" ht="18">
      <c r="A440" s="345">
        <v>131</v>
      </c>
      <c r="B440" s="206">
        <v>18</v>
      </c>
      <c r="C440" s="229" t="s">
        <v>34</v>
      </c>
      <c r="D440" s="211" t="s">
        <v>252</v>
      </c>
      <c r="E440" s="206" t="s">
        <v>373</v>
      </c>
      <c r="F440" s="307">
        <v>7.77</v>
      </c>
      <c r="G440" s="206" t="s">
        <v>24</v>
      </c>
      <c r="H440" s="213">
        <f t="shared" si="24"/>
        <v>7.77</v>
      </c>
      <c r="I440" s="218">
        <v>250000</v>
      </c>
      <c r="J440" s="219">
        <f t="shared" si="25"/>
        <v>1250000</v>
      </c>
      <c r="K440" s="207"/>
    </row>
    <row r="441" spans="1:11" ht="18">
      <c r="A441" s="345">
        <v>132</v>
      </c>
      <c r="B441" s="206">
        <v>19</v>
      </c>
      <c r="C441" s="229" t="s">
        <v>50</v>
      </c>
      <c r="D441" s="211" t="s">
        <v>97</v>
      </c>
      <c r="E441" s="206" t="s">
        <v>373</v>
      </c>
      <c r="F441" s="307">
        <v>7.73</v>
      </c>
      <c r="G441" s="206" t="s">
        <v>24</v>
      </c>
      <c r="H441" s="213">
        <f t="shared" si="24"/>
        <v>7.73</v>
      </c>
      <c r="I441" s="218">
        <v>250000</v>
      </c>
      <c r="J441" s="219">
        <f t="shared" si="25"/>
        <v>1250000</v>
      </c>
      <c r="K441" s="207"/>
    </row>
    <row r="442" spans="1:11" ht="18">
      <c r="A442" s="345">
        <v>133</v>
      </c>
      <c r="B442" s="206">
        <v>20</v>
      </c>
      <c r="C442" s="229" t="s">
        <v>21</v>
      </c>
      <c r="D442" s="211" t="s">
        <v>399</v>
      </c>
      <c r="E442" s="206" t="s">
        <v>373</v>
      </c>
      <c r="F442" s="307">
        <v>7.68</v>
      </c>
      <c r="G442" s="206" t="s">
        <v>24</v>
      </c>
      <c r="H442" s="213">
        <f t="shared" si="24"/>
        <v>7.68</v>
      </c>
      <c r="I442" s="218">
        <v>250000</v>
      </c>
      <c r="J442" s="219">
        <f t="shared" si="25"/>
        <v>1250000</v>
      </c>
      <c r="K442" s="361" t="s">
        <v>400</v>
      </c>
    </row>
    <row r="443" spans="1:11" ht="18">
      <c r="A443" s="345">
        <v>134</v>
      </c>
      <c r="B443" s="206">
        <v>21</v>
      </c>
      <c r="C443" s="229" t="s">
        <v>365</v>
      </c>
      <c r="D443" s="211" t="s">
        <v>366</v>
      </c>
      <c r="E443" s="206" t="s">
        <v>373</v>
      </c>
      <c r="F443" s="307">
        <v>7.64</v>
      </c>
      <c r="G443" s="206" t="s">
        <v>24</v>
      </c>
      <c r="H443" s="213">
        <f t="shared" si="24"/>
        <v>7.64</v>
      </c>
      <c r="I443" s="218">
        <v>250000</v>
      </c>
      <c r="J443" s="219">
        <f t="shared" si="25"/>
        <v>1250000</v>
      </c>
      <c r="K443" s="207"/>
    </row>
    <row r="444" spans="1:11" ht="18">
      <c r="A444" s="345">
        <v>135</v>
      </c>
      <c r="B444" s="206">
        <v>22</v>
      </c>
      <c r="C444" s="229" t="s">
        <v>367</v>
      </c>
      <c r="D444" s="211" t="s">
        <v>41</v>
      </c>
      <c r="E444" s="206" t="s">
        <v>373</v>
      </c>
      <c r="F444" s="307">
        <v>7.55</v>
      </c>
      <c r="G444" s="206" t="s">
        <v>24</v>
      </c>
      <c r="H444" s="213">
        <f t="shared" si="24"/>
        <v>7.55</v>
      </c>
      <c r="I444" s="218">
        <v>250000</v>
      </c>
      <c r="J444" s="219">
        <f t="shared" si="25"/>
        <v>1250000</v>
      </c>
      <c r="K444" s="207"/>
    </row>
    <row r="445" spans="1:11" ht="18">
      <c r="A445" s="345">
        <v>136</v>
      </c>
      <c r="B445" s="206">
        <v>23</v>
      </c>
      <c r="C445" s="229" t="s">
        <v>50</v>
      </c>
      <c r="D445" s="211" t="s">
        <v>99</v>
      </c>
      <c r="E445" s="206" t="s">
        <v>373</v>
      </c>
      <c r="F445" s="307">
        <v>7.5</v>
      </c>
      <c r="G445" s="206" t="s">
        <v>24</v>
      </c>
      <c r="H445" s="213">
        <f t="shared" si="24"/>
        <v>7.5</v>
      </c>
      <c r="I445" s="218">
        <v>250000</v>
      </c>
      <c r="J445" s="219">
        <f t="shared" si="25"/>
        <v>1250000</v>
      </c>
      <c r="K445" s="207"/>
    </row>
    <row r="446" spans="1:11" ht="18">
      <c r="A446" s="345">
        <v>137</v>
      </c>
      <c r="B446" s="206">
        <v>24</v>
      </c>
      <c r="C446" s="229" t="s">
        <v>368</v>
      </c>
      <c r="D446" s="211" t="s">
        <v>26</v>
      </c>
      <c r="E446" s="206" t="s">
        <v>373</v>
      </c>
      <c r="F446" s="307">
        <v>7.5</v>
      </c>
      <c r="G446" s="206" t="s">
        <v>24</v>
      </c>
      <c r="H446" s="213">
        <f t="shared" si="24"/>
        <v>7.5</v>
      </c>
      <c r="I446" s="218">
        <v>250000</v>
      </c>
      <c r="J446" s="219">
        <f t="shared" si="25"/>
        <v>1250000</v>
      </c>
      <c r="K446" s="207"/>
    </row>
    <row r="447" spans="1:11" ht="18">
      <c r="A447" s="345">
        <v>138</v>
      </c>
      <c r="B447" s="206">
        <v>25</v>
      </c>
      <c r="C447" s="229" t="s">
        <v>142</v>
      </c>
      <c r="D447" s="211" t="s">
        <v>26</v>
      </c>
      <c r="E447" s="206" t="s">
        <v>373</v>
      </c>
      <c r="F447" s="307">
        <v>7.5</v>
      </c>
      <c r="G447" s="206" t="s">
        <v>24</v>
      </c>
      <c r="H447" s="213">
        <f t="shared" si="24"/>
        <v>7.5</v>
      </c>
      <c r="I447" s="218">
        <v>250000</v>
      </c>
      <c r="J447" s="219">
        <f t="shared" si="25"/>
        <v>1250000</v>
      </c>
      <c r="K447" s="207"/>
    </row>
    <row r="448" spans="1:11" ht="18">
      <c r="A448" s="345">
        <v>139</v>
      </c>
      <c r="B448" s="206">
        <v>26</v>
      </c>
      <c r="C448" s="229" t="s">
        <v>50</v>
      </c>
      <c r="D448" s="211" t="s">
        <v>68</v>
      </c>
      <c r="E448" s="206" t="s">
        <v>373</v>
      </c>
      <c r="F448" s="307">
        <v>7.5</v>
      </c>
      <c r="G448" s="206" t="s">
        <v>24</v>
      </c>
      <c r="H448" s="213">
        <f t="shared" si="24"/>
        <v>7.5</v>
      </c>
      <c r="I448" s="218">
        <v>250000</v>
      </c>
      <c r="J448" s="219">
        <f t="shared" si="25"/>
        <v>1250000</v>
      </c>
      <c r="K448" s="207"/>
    </row>
    <row r="449" spans="1:11" ht="18">
      <c r="A449" s="345">
        <v>140</v>
      </c>
      <c r="B449" s="206">
        <v>27</v>
      </c>
      <c r="C449" s="229" t="s">
        <v>50</v>
      </c>
      <c r="D449" s="211" t="s">
        <v>49</v>
      </c>
      <c r="E449" s="206" t="s">
        <v>373</v>
      </c>
      <c r="F449" s="307">
        <v>7.5</v>
      </c>
      <c r="G449" s="206" t="s">
        <v>24</v>
      </c>
      <c r="H449" s="213">
        <f t="shared" si="24"/>
        <v>7.5</v>
      </c>
      <c r="I449" s="218">
        <v>250000</v>
      </c>
      <c r="J449" s="219">
        <f t="shared" si="25"/>
        <v>1250000</v>
      </c>
      <c r="K449" s="207"/>
    </row>
    <row r="450" spans="1:11" ht="18">
      <c r="A450" s="345">
        <v>141</v>
      </c>
      <c r="B450" s="206">
        <v>28</v>
      </c>
      <c r="C450" s="229" t="s">
        <v>369</v>
      </c>
      <c r="D450" s="211" t="s">
        <v>132</v>
      </c>
      <c r="E450" s="206" t="s">
        <v>373</v>
      </c>
      <c r="F450" s="307">
        <v>7.5</v>
      </c>
      <c r="G450" s="206" t="s">
        <v>24</v>
      </c>
      <c r="H450" s="213">
        <f t="shared" si="24"/>
        <v>7.5</v>
      </c>
      <c r="I450" s="218">
        <v>250000</v>
      </c>
      <c r="J450" s="219">
        <f t="shared" si="25"/>
        <v>1250000</v>
      </c>
      <c r="K450" s="207"/>
    </row>
    <row r="451" spans="1:11" ht="18">
      <c r="A451" s="345">
        <v>142</v>
      </c>
      <c r="B451" s="206">
        <v>29</v>
      </c>
      <c r="C451" s="229" t="s">
        <v>370</v>
      </c>
      <c r="D451" s="211" t="s">
        <v>102</v>
      </c>
      <c r="E451" s="206" t="s">
        <v>373</v>
      </c>
      <c r="F451" s="307">
        <v>7.5</v>
      </c>
      <c r="G451" s="206" t="s">
        <v>24</v>
      </c>
      <c r="H451" s="213">
        <f t="shared" si="24"/>
        <v>7.5</v>
      </c>
      <c r="I451" s="218">
        <v>250000</v>
      </c>
      <c r="J451" s="219">
        <f t="shared" si="25"/>
        <v>1250000</v>
      </c>
      <c r="K451" s="207"/>
    </row>
    <row r="452" spans="1:11" ht="18">
      <c r="A452" s="345">
        <v>143</v>
      </c>
      <c r="B452" s="206">
        <v>30</v>
      </c>
      <c r="C452" s="229" t="s">
        <v>371</v>
      </c>
      <c r="D452" s="211" t="s">
        <v>95</v>
      </c>
      <c r="E452" s="206" t="s">
        <v>373</v>
      </c>
      <c r="F452" s="307">
        <v>7.41</v>
      </c>
      <c r="G452" s="206" t="s">
        <v>24</v>
      </c>
      <c r="H452" s="213">
        <f t="shared" si="24"/>
        <v>7.41</v>
      </c>
      <c r="I452" s="218">
        <v>250000</v>
      </c>
      <c r="J452" s="219">
        <f t="shared" si="25"/>
        <v>1250000</v>
      </c>
      <c r="K452" s="207"/>
    </row>
    <row r="453" spans="1:11" ht="18">
      <c r="A453" s="345">
        <v>144</v>
      </c>
      <c r="B453" s="225">
        <v>31</v>
      </c>
      <c r="C453" s="224" t="s">
        <v>372</v>
      </c>
      <c r="D453" s="230" t="s">
        <v>98</v>
      </c>
      <c r="E453" s="225" t="s">
        <v>373</v>
      </c>
      <c r="F453" s="313">
        <v>7.41</v>
      </c>
      <c r="G453" s="225" t="s">
        <v>24</v>
      </c>
      <c r="H453" s="226">
        <f t="shared" si="24"/>
        <v>7.41</v>
      </c>
      <c r="I453" s="227">
        <v>250000</v>
      </c>
      <c r="J453" s="228">
        <f t="shared" si="25"/>
        <v>1250000</v>
      </c>
      <c r="K453" s="259"/>
    </row>
    <row r="454" spans="1:11" ht="18">
      <c r="A454" s="345">
        <v>145</v>
      </c>
      <c r="B454" s="214">
        <v>1</v>
      </c>
      <c r="C454" s="220" t="s">
        <v>208</v>
      </c>
      <c r="D454" s="210" t="s">
        <v>43</v>
      </c>
      <c r="E454" s="214" t="s">
        <v>90</v>
      </c>
      <c r="F454" s="303">
        <v>9</v>
      </c>
      <c r="G454" s="214" t="s">
        <v>24</v>
      </c>
      <c r="H454" s="221">
        <f t="shared" si="24"/>
        <v>9</v>
      </c>
      <c r="I454" s="222">
        <v>350000</v>
      </c>
      <c r="J454" s="223">
        <f t="shared" si="25"/>
        <v>1750000</v>
      </c>
      <c r="K454" s="258"/>
    </row>
    <row r="455" spans="1:11" ht="18">
      <c r="A455" s="345">
        <v>146</v>
      </c>
      <c r="B455" s="225">
        <v>2</v>
      </c>
      <c r="C455" s="224" t="s">
        <v>374</v>
      </c>
      <c r="D455" s="230" t="s">
        <v>375</v>
      </c>
      <c r="E455" s="225" t="s">
        <v>90</v>
      </c>
      <c r="F455" s="320">
        <v>8.29</v>
      </c>
      <c r="G455" s="225" t="s">
        <v>24</v>
      </c>
      <c r="H455" s="226">
        <f t="shared" si="24"/>
        <v>8.29</v>
      </c>
      <c r="I455" s="227">
        <v>300000</v>
      </c>
      <c r="J455" s="228">
        <f t="shared" si="25"/>
        <v>1500000</v>
      </c>
      <c r="K455" s="259"/>
    </row>
    <row r="456" spans="1:11" ht="18.75">
      <c r="A456" s="345">
        <v>147</v>
      </c>
      <c r="B456" s="214">
        <v>1</v>
      </c>
      <c r="C456" s="277" t="s">
        <v>216</v>
      </c>
      <c r="D456" s="348" t="s">
        <v>222</v>
      </c>
      <c r="E456" s="214" t="s">
        <v>160</v>
      </c>
      <c r="F456" s="335">
        <v>7.91</v>
      </c>
      <c r="G456" s="214" t="s">
        <v>24</v>
      </c>
      <c r="H456" s="221">
        <f t="shared" si="24"/>
        <v>7.91</v>
      </c>
      <c r="I456" s="222">
        <v>250000</v>
      </c>
      <c r="J456" s="223">
        <f t="shared" si="25"/>
        <v>1250000</v>
      </c>
      <c r="K456" s="258"/>
    </row>
    <row r="457" spans="1:11" ht="18.75">
      <c r="A457" s="345">
        <v>148</v>
      </c>
      <c r="B457" s="225">
        <v>2</v>
      </c>
      <c r="C457" s="279" t="s">
        <v>376</v>
      </c>
      <c r="D457" s="347" t="s">
        <v>377</v>
      </c>
      <c r="E457" s="225" t="s">
        <v>160</v>
      </c>
      <c r="F457" s="320">
        <v>7.39</v>
      </c>
      <c r="G457" s="225" t="s">
        <v>24</v>
      </c>
      <c r="H457" s="226">
        <f t="shared" si="24"/>
        <v>7.39</v>
      </c>
      <c r="I457" s="227">
        <v>250000</v>
      </c>
      <c r="J457" s="228">
        <f t="shared" si="25"/>
        <v>1250000</v>
      </c>
      <c r="K457" s="259"/>
    </row>
    <row r="458" spans="1:11" ht="18.75">
      <c r="A458" s="345">
        <v>149</v>
      </c>
      <c r="B458" s="214">
        <v>1</v>
      </c>
      <c r="C458" s="277" t="s">
        <v>246</v>
      </c>
      <c r="D458" s="278" t="s">
        <v>247</v>
      </c>
      <c r="E458" s="214" t="s">
        <v>380</v>
      </c>
      <c r="F458" s="271">
        <v>8.26</v>
      </c>
      <c r="G458" s="214" t="s">
        <v>24</v>
      </c>
      <c r="H458" s="221">
        <f t="shared" si="24"/>
        <v>8.26</v>
      </c>
      <c r="I458" s="222">
        <v>300000</v>
      </c>
      <c r="J458" s="223">
        <f t="shared" si="25"/>
        <v>1500000</v>
      </c>
      <c r="K458" s="258"/>
    </row>
    <row r="459" spans="1:11" ht="18.75">
      <c r="A459" s="345">
        <v>150</v>
      </c>
      <c r="B459" s="206">
        <v>2</v>
      </c>
      <c r="C459" s="275" t="s">
        <v>210</v>
      </c>
      <c r="D459" s="276" t="s">
        <v>211</v>
      </c>
      <c r="E459" s="206" t="s">
        <v>380</v>
      </c>
      <c r="F459" s="272">
        <v>7.52</v>
      </c>
      <c r="G459" s="206" t="s">
        <v>24</v>
      </c>
      <c r="H459" s="213">
        <f t="shared" si="24"/>
        <v>7.52</v>
      </c>
      <c r="I459" s="218">
        <v>250000</v>
      </c>
      <c r="J459" s="219">
        <f t="shared" si="25"/>
        <v>1250000</v>
      </c>
      <c r="K459" s="207"/>
    </row>
    <row r="460" spans="1:11" ht="18.75">
      <c r="A460" s="345">
        <v>151</v>
      </c>
      <c r="B460" s="206">
        <v>3</v>
      </c>
      <c r="C460" s="275" t="s">
        <v>378</v>
      </c>
      <c r="D460" s="276" t="s">
        <v>379</v>
      </c>
      <c r="E460" s="206" t="s">
        <v>380</v>
      </c>
      <c r="F460" s="272">
        <v>7.52</v>
      </c>
      <c r="G460" s="206" t="s">
        <v>24</v>
      </c>
      <c r="H460" s="213">
        <f t="shared" si="24"/>
        <v>7.52</v>
      </c>
      <c r="I460" s="218">
        <v>250000</v>
      </c>
      <c r="J460" s="219">
        <f t="shared" si="25"/>
        <v>1250000</v>
      </c>
      <c r="K460" s="207"/>
    </row>
    <row r="461" spans="1:11" ht="18.75">
      <c r="A461" s="345">
        <v>152</v>
      </c>
      <c r="B461" s="225">
        <v>4</v>
      </c>
      <c r="C461" s="279" t="s">
        <v>212</v>
      </c>
      <c r="D461" s="280" t="s">
        <v>213</v>
      </c>
      <c r="E461" s="225" t="s">
        <v>380</v>
      </c>
      <c r="F461" s="292">
        <v>7.48</v>
      </c>
      <c r="G461" s="225" t="s">
        <v>24</v>
      </c>
      <c r="H461" s="226">
        <f t="shared" si="24"/>
        <v>7.48</v>
      </c>
      <c r="I461" s="227">
        <v>250000</v>
      </c>
      <c r="J461" s="228">
        <f t="shared" si="25"/>
        <v>1250000</v>
      </c>
      <c r="K461" s="259"/>
    </row>
    <row r="462" spans="1:11" ht="18.75">
      <c r="A462" s="345">
        <v>153</v>
      </c>
      <c r="B462" s="300">
        <v>1</v>
      </c>
      <c r="C462" s="336" t="s">
        <v>381</v>
      </c>
      <c r="D462" s="322" t="s">
        <v>382</v>
      </c>
      <c r="E462" s="300" t="s">
        <v>383</v>
      </c>
      <c r="F462" s="349">
        <v>7.42</v>
      </c>
      <c r="G462" s="300" t="s">
        <v>24</v>
      </c>
      <c r="H462" s="317">
        <f t="shared" si="24"/>
        <v>7.42</v>
      </c>
      <c r="I462" s="318">
        <v>250000</v>
      </c>
      <c r="J462" s="319">
        <f t="shared" si="25"/>
        <v>1250000</v>
      </c>
      <c r="K462" s="350"/>
    </row>
    <row r="463" spans="1:11" ht="18.75">
      <c r="A463" s="345">
        <v>154</v>
      </c>
      <c r="B463" s="214">
        <v>1</v>
      </c>
      <c r="C463" s="277" t="s">
        <v>214</v>
      </c>
      <c r="D463" s="348" t="s">
        <v>215</v>
      </c>
      <c r="E463" s="214" t="s">
        <v>387</v>
      </c>
      <c r="F463" s="288">
        <v>8.03</v>
      </c>
      <c r="G463" s="214" t="s">
        <v>24</v>
      </c>
      <c r="H463" s="221">
        <f t="shared" si="24"/>
        <v>8.03</v>
      </c>
      <c r="I463" s="222">
        <v>300000</v>
      </c>
      <c r="J463" s="223">
        <f t="shared" si="25"/>
        <v>1500000</v>
      </c>
      <c r="K463" s="258"/>
    </row>
    <row r="464" spans="1:11" ht="18.75">
      <c r="A464" s="345">
        <v>155</v>
      </c>
      <c r="B464" s="206">
        <v>2</v>
      </c>
      <c r="C464" s="275" t="s">
        <v>384</v>
      </c>
      <c r="D464" s="346" t="s">
        <v>385</v>
      </c>
      <c r="E464" s="206" t="s">
        <v>387</v>
      </c>
      <c r="F464" s="289">
        <v>7.65</v>
      </c>
      <c r="G464" s="206" t="s">
        <v>24</v>
      </c>
      <c r="H464" s="213">
        <f t="shared" si="24"/>
        <v>7.65</v>
      </c>
      <c r="I464" s="218">
        <v>250000</v>
      </c>
      <c r="J464" s="219">
        <f t="shared" si="25"/>
        <v>1250000</v>
      </c>
      <c r="K464" s="207"/>
    </row>
    <row r="465" spans="1:11" ht="18.75">
      <c r="A465" s="345">
        <v>156</v>
      </c>
      <c r="B465" s="225">
        <v>3</v>
      </c>
      <c r="C465" s="279" t="s">
        <v>376</v>
      </c>
      <c r="D465" s="347" t="s">
        <v>386</v>
      </c>
      <c r="E465" s="225" t="s">
        <v>387</v>
      </c>
      <c r="F465" s="290">
        <v>7.65</v>
      </c>
      <c r="G465" s="225" t="s">
        <v>24</v>
      </c>
      <c r="H465" s="226">
        <f t="shared" si="24"/>
        <v>7.65</v>
      </c>
      <c r="I465" s="227">
        <v>250000</v>
      </c>
      <c r="J465" s="228">
        <f t="shared" si="25"/>
        <v>1250000</v>
      </c>
      <c r="K465" s="259"/>
    </row>
    <row r="466" spans="1:11" ht="18.75">
      <c r="A466" s="345">
        <v>157</v>
      </c>
      <c r="B466" s="214">
        <v>1</v>
      </c>
      <c r="C466" s="277" t="s">
        <v>388</v>
      </c>
      <c r="D466" s="348" t="s">
        <v>389</v>
      </c>
      <c r="E466" s="300" t="s">
        <v>390</v>
      </c>
      <c r="F466" s="353">
        <v>7.37</v>
      </c>
      <c r="G466" s="300" t="s">
        <v>24</v>
      </c>
      <c r="H466" s="317">
        <f t="shared" si="24"/>
        <v>7.37</v>
      </c>
      <c r="I466" s="318">
        <v>250000</v>
      </c>
      <c r="J466" s="319">
        <f t="shared" si="25"/>
        <v>1250000</v>
      </c>
      <c r="K466" s="258"/>
    </row>
    <row r="467" spans="1:11" ht="18">
      <c r="A467" s="345">
        <v>158</v>
      </c>
      <c r="B467" s="356">
        <v>1</v>
      </c>
      <c r="C467" s="202" t="s">
        <v>329</v>
      </c>
      <c r="D467" s="203" t="s">
        <v>84</v>
      </c>
      <c r="E467" s="356" t="s">
        <v>398</v>
      </c>
      <c r="F467" s="357">
        <v>7.57</v>
      </c>
      <c r="G467" s="356" t="s">
        <v>24</v>
      </c>
      <c r="H467" s="358">
        <f t="shared" si="24"/>
        <v>7.57</v>
      </c>
      <c r="I467" s="318">
        <v>250000</v>
      </c>
      <c r="J467" s="319">
        <f t="shared" si="25"/>
        <v>1250000</v>
      </c>
      <c r="K467" s="359"/>
    </row>
    <row r="468" spans="1:11" ht="18">
      <c r="A468" s="345">
        <v>159</v>
      </c>
      <c r="B468" s="300">
        <v>1</v>
      </c>
      <c r="C468" s="351" t="s">
        <v>391</v>
      </c>
      <c r="D468" s="352" t="s">
        <v>82</v>
      </c>
      <c r="E468" s="300" t="s">
        <v>392</v>
      </c>
      <c r="F468" s="353">
        <v>7.85</v>
      </c>
      <c r="G468" s="300" t="s">
        <v>24</v>
      </c>
      <c r="H468" s="317">
        <f t="shared" si="24"/>
        <v>7.85</v>
      </c>
      <c r="I468" s="318">
        <v>250000</v>
      </c>
      <c r="J468" s="319">
        <f t="shared" si="25"/>
        <v>1250000</v>
      </c>
      <c r="K468" s="350"/>
    </row>
    <row r="469" spans="1:11" ht="18">
      <c r="A469" s="360">
        <v>160</v>
      </c>
      <c r="B469" s="214">
        <v>1</v>
      </c>
      <c r="C469" s="220" t="s">
        <v>34</v>
      </c>
      <c r="D469" s="210" t="s">
        <v>188</v>
      </c>
      <c r="E469" s="214" t="s">
        <v>393</v>
      </c>
      <c r="F469" s="273">
        <v>7.36</v>
      </c>
      <c r="G469" s="214" t="s">
        <v>24</v>
      </c>
      <c r="H469" s="221">
        <f t="shared" si="24"/>
        <v>7.36</v>
      </c>
      <c r="I469" s="222">
        <v>250000</v>
      </c>
      <c r="J469" s="223">
        <f t="shared" si="25"/>
        <v>1250000</v>
      </c>
      <c r="K469" s="258"/>
    </row>
    <row r="470" spans="1:11" ht="18.75">
      <c r="A470" s="266"/>
      <c r="B470" s="262"/>
      <c r="C470" s="260" t="s">
        <v>125</v>
      </c>
      <c r="D470" s="261"/>
      <c r="E470" s="237"/>
      <c r="F470" s="237"/>
      <c r="G470" s="262"/>
      <c r="H470" s="262"/>
      <c r="I470" s="263"/>
      <c r="J470" s="268">
        <f>SUM(J310:J469)</f>
        <v>223450000</v>
      </c>
      <c r="K470" s="264"/>
    </row>
    <row r="471" spans="1:11" ht="15">
      <c r="A471" s="75"/>
      <c r="B471" s="75"/>
      <c r="C471" s="75"/>
      <c r="D471" s="75"/>
      <c r="E471" s="75"/>
      <c r="F471" s="75"/>
      <c r="G471" s="75"/>
      <c r="H471" s="75"/>
      <c r="I471" s="75"/>
      <c r="J471" s="76"/>
      <c r="K471" s="75"/>
    </row>
    <row r="472" spans="3:11" ht="17.25">
      <c r="C472" s="78" t="s">
        <v>52</v>
      </c>
      <c r="D472" s="78"/>
      <c r="E472" s="78"/>
      <c r="F472" s="78"/>
      <c r="G472" s="78" t="s">
        <v>227</v>
      </c>
      <c r="H472" s="79"/>
      <c r="I472" s="78"/>
      <c r="J472" s="80" t="s">
        <v>150</v>
      </c>
      <c r="K472" s="77"/>
    </row>
    <row r="473" spans="3:11" ht="15.75">
      <c r="C473" s="81"/>
      <c r="D473" s="81"/>
      <c r="E473" s="81"/>
      <c r="F473" s="81"/>
      <c r="G473" s="81"/>
      <c r="H473" s="82"/>
      <c r="I473" s="83"/>
      <c r="J473" s="83"/>
      <c r="K473" s="321"/>
    </row>
    <row r="474" spans="3:11" ht="15.75">
      <c r="C474" s="81"/>
      <c r="D474" s="81"/>
      <c r="E474" s="81"/>
      <c r="F474" s="81"/>
      <c r="G474" s="81"/>
      <c r="H474" s="82"/>
      <c r="I474" s="83"/>
      <c r="J474" s="83"/>
      <c r="K474" s="77"/>
    </row>
    <row r="475" spans="3:11" ht="15.75">
      <c r="C475" s="81"/>
      <c r="D475" s="81"/>
      <c r="E475" s="81"/>
      <c r="F475" s="81"/>
      <c r="G475" s="81"/>
      <c r="H475" s="82"/>
      <c r="I475" s="83"/>
      <c r="J475" s="83"/>
      <c r="K475" s="77"/>
    </row>
    <row r="476" spans="3:10" ht="18">
      <c r="C476" s="84"/>
      <c r="D476" s="84"/>
      <c r="E476" s="81"/>
      <c r="F476" s="84"/>
      <c r="G476" s="85" t="s">
        <v>228</v>
      </c>
      <c r="H476" s="86"/>
      <c r="I476" s="85"/>
      <c r="J476" s="87" t="s">
        <v>149</v>
      </c>
    </row>
    <row r="477" spans="3:10" ht="18">
      <c r="C477" s="84"/>
      <c r="D477" s="84"/>
      <c r="E477" s="81"/>
      <c r="F477" s="84"/>
      <c r="G477" s="85"/>
      <c r="H477" s="86"/>
      <c r="I477" s="85"/>
      <c r="J477" s="87"/>
    </row>
    <row r="478" spans="3:10" ht="18">
      <c r="C478" s="84"/>
      <c r="D478" s="84"/>
      <c r="E478" s="81"/>
      <c r="F478" s="84"/>
      <c r="G478" s="85"/>
      <c r="H478" s="86"/>
      <c r="I478" s="85"/>
      <c r="J478" s="87"/>
    </row>
    <row r="479" spans="3:10" ht="18">
      <c r="C479" s="84"/>
      <c r="D479" s="84"/>
      <c r="E479" s="81"/>
      <c r="F479" s="84"/>
      <c r="G479" s="85"/>
      <c r="H479" s="86"/>
      <c r="I479" s="85"/>
      <c r="J479" s="87"/>
    </row>
    <row r="480" spans="3:10" ht="18">
      <c r="C480" s="84"/>
      <c r="D480" s="84"/>
      <c r="E480" s="81"/>
      <c r="F480" s="84"/>
      <c r="G480" s="85"/>
      <c r="H480" s="86"/>
      <c r="I480" s="85"/>
      <c r="J480" s="87"/>
    </row>
    <row r="481" spans="3:10" ht="18">
      <c r="C481" s="84"/>
      <c r="D481" s="84"/>
      <c r="E481" s="81"/>
      <c r="F481" s="84"/>
      <c r="G481" s="85"/>
      <c r="H481" s="86"/>
      <c r="I481" s="85"/>
      <c r="J481" s="87"/>
    </row>
    <row r="482" spans="3:10" ht="18">
      <c r="C482" s="84"/>
      <c r="D482" s="84"/>
      <c r="E482" s="81"/>
      <c r="F482" s="84"/>
      <c r="G482" s="85"/>
      <c r="H482" s="86"/>
      <c r="I482" s="85"/>
      <c r="J482" s="87"/>
    </row>
    <row r="483" spans="3:10" ht="18">
      <c r="C483" s="84"/>
      <c r="D483" s="84"/>
      <c r="E483" s="81"/>
      <c r="F483" s="84"/>
      <c r="G483" s="85"/>
      <c r="H483" s="86"/>
      <c r="I483" s="85"/>
      <c r="J483" s="87"/>
    </row>
    <row r="484" spans="3:10" ht="18">
      <c r="C484" s="84"/>
      <c r="D484" s="84"/>
      <c r="E484" s="81"/>
      <c r="F484" s="84"/>
      <c r="G484" s="85"/>
      <c r="H484" s="86"/>
      <c r="I484" s="85"/>
      <c r="J484" s="87"/>
    </row>
    <row r="485" spans="3:10" ht="18">
      <c r="C485" s="84"/>
      <c r="D485" s="84"/>
      <c r="E485" s="81"/>
      <c r="F485" s="84"/>
      <c r="G485" s="85"/>
      <c r="H485" s="86"/>
      <c r="I485" s="85"/>
      <c r="J485" s="87"/>
    </row>
    <row r="486" spans="3:10" ht="18">
      <c r="C486" s="84"/>
      <c r="D486" s="84"/>
      <c r="E486" s="81"/>
      <c r="F486" s="84"/>
      <c r="G486" s="85"/>
      <c r="H486" s="86"/>
      <c r="I486" s="85"/>
      <c r="J486" s="87"/>
    </row>
    <row r="487" spans="3:10" ht="18">
      <c r="C487" s="84"/>
      <c r="D487" s="84"/>
      <c r="E487" s="81"/>
      <c r="F487" s="84"/>
      <c r="G487" s="85"/>
      <c r="H487" s="86"/>
      <c r="I487" s="85"/>
      <c r="J487" s="87"/>
    </row>
    <row r="488" spans="3:10" ht="18">
      <c r="C488" s="84"/>
      <c r="D488" s="84"/>
      <c r="E488" s="81"/>
      <c r="F488" s="84"/>
      <c r="G488" s="85"/>
      <c r="H488" s="86"/>
      <c r="I488" s="85"/>
      <c r="J488" s="87"/>
    </row>
    <row r="489" spans="3:10" ht="18">
      <c r="C489" s="84"/>
      <c r="D489" s="84"/>
      <c r="E489" s="81"/>
      <c r="F489" s="84"/>
      <c r="G489" s="85"/>
      <c r="H489" s="86"/>
      <c r="I489" s="85"/>
      <c r="J489" s="87"/>
    </row>
    <row r="490" spans="3:10" ht="18">
      <c r="C490" s="84"/>
      <c r="D490" s="84"/>
      <c r="E490" s="81"/>
      <c r="F490" s="84"/>
      <c r="G490" s="85"/>
      <c r="H490" s="86"/>
      <c r="I490" s="85"/>
      <c r="J490" s="87"/>
    </row>
    <row r="491" spans="3:10" ht="18">
      <c r="C491" s="84"/>
      <c r="D491" s="84"/>
      <c r="E491" s="81"/>
      <c r="F491" s="84"/>
      <c r="G491" s="85"/>
      <c r="H491" s="86"/>
      <c r="I491" s="85"/>
      <c r="J491" s="87"/>
    </row>
    <row r="492" spans="3:10" ht="18">
      <c r="C492" s="84"/>
      <c r="D492" s="84"/>
      <c r="E492" s="81"/>
      <c r="F492" s="84"/>
      <c r="G492" s="85"/>
      <c r="H492" s="86"/>
      <c r="I492" s="85"/>
      <c r="J492" s="87"/>
    </row>
    <row r="493" spans="3:10" ht="18">
      <c r="C493" s="84"/>
      <c r="D493" s="84"/>
      <c r="E493" s="81"/>
      <c r="F493" s="84"/>
      <c r="G493" s="85"/>
      <c r="H493" s="86"/>
      <c r="I493" s="85"/>
      <c r="J493" s="87"/>
    </row>
    <row r="494" spans="3:10" ht="18">
      <c r="C494" s="84"/>
      <c r="D494" s="84"/>
      <c r="E494" s="81"/>
      <c r="F494" s="84"/>
      <c r="G494" s="85"/>
      <c r="H494" s="86"/>
      <c r="I494" s="85"/>
      <c r="J494" s="87"/>
    </row>
    <row r="495" spans="3:10" ht="18">
      <c r="C495" s="84"/>
      <c r="D495" s="84"/>
      <c r="E495" s="81"/>
      <c r="F495" s="84"/>
      <c r="G495" s="85"/>
      <c r="H495" s="86"/>
      <c r="I495" s="85"/>
      <c r="J495" s="87"/>
    </row>
    <row r="496" spans="3:10" ht="18">
      <c r="C496" s="84"/>
      <c r="D496" s="84"/>
      <c r="E496" s="81"/>
      <c r="F496" s="84"/>
      <c r="G496" s="85"/>
      <c r="H496" s="86"/>
      <c r="I496" s="85"/>
      <c r="J496" s="87"/>
    </row>
    <row r="497" spans="3:10" ht="18">
      <c r="C497" s="84"/>
      <c r="D497" s="84"/>
      <c r="E497" s="81"/>
      <c r="F497" s="84"/>
      <c r="G497" s="85"/>
      <c r="H497" s="86"/>
      <c r="I497" s="85"/>
      <c r="J497" s="87"/>
    </row>
    <row r="498" spans="3:10" ht="18">
      <c r="C498" s="84"/>
      <c r="D498" s="84"/>
      <c r="E498" s="81"/>
      <c r="F498" s="84"/>
      <c r="G498" s="85"/>
      <c r="H498" s="86"/>
      <c r="I498" s="85"/>
      <c r="J498" s="87"/>
    </row>
    <row r="499" spans="3:10" ht="18">
      <c r="C499" s="84"/>
      <c r="D499" s="84"/>
      <c r="E499" s="81"/>
      <c r="F499" s="84"/>
      <c r="G499" s="85"/>
      <c r="H499" s="86"/>
      <c r="I499" s="85"/>
      <c r="J499" s="87"/>
    </row>
    <row r="500" spans="3:10" ht="18">
      <c r="C500" s="84"/>
      <c r="D500" s="84"/>
      <c r="E500" s="81"/>
      <c r="F500" s="84"/>
      <c r="G500" s="85"/>
      <c r="H500" s="86"/>
      <c r="I500" s="85"/>
      <c r="J500" s="87"/>
    </row>
    <row r="501" spans="3:10" ht="18">
      <c r="C501" s="84"/>
      <c r="D501" s="84"/>
      <c r="E501" s="81"/>
      <c r="F501" s="84"/>
      <c r="G501" s="85"/>
      <c r="H501" s="86"/>
      <c r="I501" s="85"/>
      <c r="J501" s="87"/>
    </row>
    <row r="502" spans="3:10" ht="18">
      <c r="C502" s="84"/>
      <c r="D502" s="84"/>
      <c r="E502" s="81"/>
      <c r="F502" s="84"/>
      <c r="G502" s="85"/>
      <c r="H502" s="86"/>
      <c r="I502" s="85"/>
      <c r="J502" s="87"/>
    </row>
    <row r="503" spans="3:10" ht="18">
      <c r="C503" s="84"/>
      <c r="D503" s="84"/>
      <c r="E503" s="81"/>
      <c r="F503" s="84"/>
      <c r="G503" s="85"/>
      <c r="H503" s="86"/>
      <c r="I503" s="85"/>
      <c r="J503" s="87"/>
    </row>
    <row r="504" spans="3:10" ht="18">
      <c r="C504" s="84"/>
      <c r="D504" s="84"/>
      <c r="E504" s="81"/>
      <c r="F504" s="84"/>
      <c r="G504" s="85"/>
      <c r="H504" s="86"/>
      <c r="I504" s="85"/>
      <c r="J504" s="87"/>
    </row>
    <row r="505" spans="3:10" ht="18">
      <c r="C505" s="84"/>
      <c r="D505" s="84"/>
      <c r="E505" s="81"/>
      <c r="F505" s="84"/>
      <c r="G505" s="85"/>
      <c r="H505" s="86"/>
      <c r="I505" s="85"/>
      <c r="J505" s="87"/>
    </row>
    <row r="506" spans="3:10" ht="18">
      <c r="C506" s="84"/>
      <c r="D506" s="84"/>
      <c r="E506" s="81"/>
      <c r="F506" s="84"/>
      <c r="G506" s="85"/>
      <c r="H506" s="86"/>
      <c r="I506" s="85"/>
      <c r="J506" s="87"/>
    </row>
    <row r="507" spans="3:10" ht="18">
      <c r="C507" s="84"/>
      <c r="D507" s="84"/>
      <c r="E507" s="81"/>
      <c r="F507" s="84"/>
      <c r="G507" s="85"/>
      <c r="H507" s="86"/>
      <c r="I507" s="85"/>
      <c r="J507" s="87"/>
    </row>
    <row r="508" spans="3:10" ht="18">
      <c r="C508" s="84"/>
      <c r="D508" s="84"/>
      <c r="E508" s="81"/>
      <c r="F508" s="84"/>
      <c r="G508" s="85"/>
      <c r="H508" s="86"/>
      <c r="I508" s="85"/>
      <c r="J508" s="87"/>
    </row>
    <row r="509" spans="3:10" ht="18">
      <c r="C509" s="84"/>
      <c r="D509" s="84"/>
      <c r="E509" s="81"/>
      <c r="F509" s="84"/>
      <c r="G509" s="85"/>
      <c r="H509" s="86"/>
      <c r="I509" s="85"/>
      <c r="J509" s="87"/>
    </row>
    <row r="510" spans="3:10" ht="18">
      <c r="C510" s="84"/>
      <c r="D510" s="84"/>
      <c r="E510" s="81"/>
      <c r="F510" s="84"/>
      <c r="G510" s="85"/>
      <c r="H510" s="86"/>
      <c r="I510" s="85"/>
      <c r="J510" s="87"/>
    </row>
    <row r="511" spans="3:10" ht="18">
      <c r="C511" s="84"/>
      <c r="D511" s="84"/>
      <c r="E511" s="81"/>
      <c r="F511" s="84"/>
      <c r="G511" s="85"/>
      <c r="H511" s="86"/>
      <c r="I511" s="85"/>
      <c r="J511" s="87"/>
    </row>
    <row r="512" spans="3:10" ht="18">
      <c r="C512" s="84"/>
      <c r="D512" s="84"/>
      <c r="E512" s="81"/>
      <c r="F512" s="84"/>
      <c r="G512" s="85"/>
      <c r="H512" s="86"/>
      <c r="I512" s="85"/>
      <c r="J512" s="87"/>
    </row>
    <row r="513" spans="3:10" ht="18">
      <c r="C513" s="84"/>
      <c r="D513" s="84"/>
      <c r="E513" s="81"/>
      <c r="F513" s="84"/>
      <c r="G513" s="85"/>
      <c r="H513" s="86"/>
      <c r="I513" s="85"/>
      <c r="J513" s="87"/>
    </row>
    <row r="514" spans="3:10" ht="18">
      <c r="C514" s="84"/>
      <c r="D514" s="84"/>
      <c r="E514" s="81"/>
      <c r="F514" s="84"/>
      <c r="G514" s="85"/>
      <c r="H514" s="86"/>
      <c r="I514" s="85"/>
      <c r="J514" s="87"/>
    </row>
    <row r="515" spans="3:10" ht="18">
      <c r="C515" s="84"/>
      <c r="D515" s="84"/>
      <c r="E515" s="81"/>
      <c r="F515" s="84"/>
      <c r="G515" s="85"/>
      <c r="H515" s="86"/>
      <c r="I515" s="85"/>
      <c r="J515" s="87"/>
    </row>
    <row r="516" spans="3:10" ht="18">
      <c r="C516" s="84"/>
      <c r="D516" s="84"/>
      <c r="E516" s="81"/>
      <c r="F516" s="84"/>
      <c r="G516" s="85"/>
      <c r="H516" s="86"/>
      <c r="I516" s="85"/>
      <c r="J516" s="87"/>
    </row>
    <row r="517" spans="3:10" ht="18">
      <c r="C517" s="84"/>
      <c r="D517" s="84"/>
      <c r="E517" s="81"/>
      <c r="F517" s="84"/>
      <c r="G517" s="85"/>
      <c r="H517" s="86"/>
      <c r="I517" s="85"/>
      <c r="J517" s="87"/>
    </row>
    <row r="518" spans="3:10" ht="18">
      <c r="C518" s="84"/>
      <c r="D518" s="84"/>
      <c r="E518" s="81"/>
      <c r="F518" s="84"/>
      <c r="G518" s="85"/>
      <c r="H518" s="86"/>
      <c r="I518" s="85"/>
      <c r="J518" s="87"/>
    </row>
    <row r="519" spans="3:10" ht="18">
      <c r="C519" s="84"/>
      <c r="D519" s="84"/>
      <c r="E519" s="81"/>
      <c r="F519" s="84"/>
      <c r="G519" s="85"/>
      <c r="H519" s="86"/>
      <c r="I519" s="85"/>
      <c r="J519" s="87"/>
    </row>
    <row r="520" spans="3:10" ht="18">
      <c r="C520" s="84"/>
      <c r="D520" s="84"/>
      <c r="E520" s="81"/>
      <c r="F520" s="84"/>
      <c r="G520" s="85"/>
      <c r="H520" s="86"/>
      <c r="I520" s="85"/>
      <c r="J520" s="87"/>
    </row>
    <row r="521" spans="3:10" ht="18">
      <c r="C521" s="84"/>
      <c r="D521" s="84"/>
      <c r="E521" s="81"/>
      <c r="F521" s="84"/>
      <c r="G521" s="85"/>
      <c r="H521" s="86"/>
      <c r="I521" s="85"/>
      <c r="J521" s="87"/>
    </row>
    <row r="522" spans="3:10" ht="18">
      <c r="C522" s="84"/>
      <c r="D522" s="84"/>
      <c r="E522" s="81"/>
      <c r="F522" s="84"/>
      <c r="G522" s="85"/>
      <c r="H522" s="86"/>
      <c r="I522" s="85"/>
      <c r="J522" s="87"/>
    </row>
    <row r="523" spans="3:11" ht="18">
      <c r="C523" s="84"/>
      <c r="D523" s="84"/>
      <c r="E523" s="81"/>
      <c r="F523" s="84"/>
      <c r="G523" s="85"/>
      <c r="H523" s="86"/>
      <c r="I523" s="85"/>
      <c r="J523" s="87"/>
      <c r="K523" s="354">
        <f>J470-12500000</f>
        <v>210950000</v>
      </c>
    </row>
    <row r="524" spans="3:10" ht="18">
      <c r="C524" s="84"/>
      <c r="D524" s="84"/>
      <c r="E524" s="81"/>
      <c r="F524" s="84"/>
      <c r="G524" s="85"/>
      <c r="H524" s="86"/>
      <c r="I524" s="85"/>
      <c r="J524" s="87"/>
    </row>
    <row r="525" spans="1:11" ht="17.25">
      <c r="A525" s="433" t="s">
        <v>151</v>
      </c>
      <c r="B525" s="433"/>
      <c r="C525" s="433"/>
      <c r="D525" s="433"/>
      <c r="E525" s="433"/>
      <c r="F525" s="433"/>
      <c r="G525" s="433"/>
      <c r="H525" s="433"/>
      <c r="I525" s="433"/>
      <c r="J525" s="433"/>
      <c r="K525" s="433"/>
    </row>
    <row r="526" spans="1:11" ht="17.25" customHeight="1">
      <c r="A526" s="413" t="s">
        <v>229</v>
      </c>
      <c r="B526" s="413"/>
      <c r="C526" s="413"/>
      <c r="D526" s="413"/>
      <c r="E526" s="413"/>
      <c r="F526" s="413"/>
      <c r="G526" s="413"/>
      <c r="H526" s="413"/>
      <c r="I526" s="413"/>
      <c r="J526" s="413"/>
      <c r="K526" s="413"/>
    </row>
    <row r="527" spans="1:11" ht="15.75">
      <c r="A527" s="1"/>
      <c r="B527" s="265"/>
      <c r="C527" s="3"/>
      <c r="D527" s="3"/>
      <c r="E527" s="4"/>
      <c r="F527" s="3"/>
      <c r="G527" s="5"/>
      <c r="H527" s="5"/>
      <c r="I527" s="6"/>
      <c r="J527" s="7"/>
      <c r="K527" s="3"/>
    </row>
    <row r="528" spans="1:11" ht="18.75">
      <c r="A528" s="231" t="s">
        <v>3</v>
      </c>
      <c r="B528" s="232" t="s">
        <v>4</v>
      </c>
      <c r="C528" s="233"/>
      <c r="D528" s="234"/>
      <c r="E528" s="235"/>
      <c r="F528" s="236" t="s">
        <v>5</v>
      </c>
      <c r="G528" s="237"/>
      <c r="H528" s="237"/>
      <c r="I528" s="238" t="s">
        <v>6</v>
      </c>
      <c r="J528" s="239" t="s">
        <v>7</v>
      </c>
      <c r="K528" s="240" t="s">
        <v>8</v>
      </c>
    </row>
    <row r="529" spans="1:11" ht="18.75">
      <c r="A529" s="241" t="s">
        <v>9</v>
      </c>
      <c r="B529" s="242" t="s">
        <v>9</v>
      </c>
      <c r="C529" s="243" t="s">
        <v>10</v>
      </c>
      <c r="D529" s="242"/>
      <c r="E529" s="244" t="s">
        <v>11</v>
      </c>
      <c r="F529" s="244" t="s">
        <v>12</v>
      </c>
      <c r="G529" s="245" t="s">
        <v>13</v>
      </c>
      <c r="H529" s="245" t="s">
        <v>7</v>
      </c>
      <c r="I529" s="246" t="s">
        <v>14</v>
      </c>
      <c r="J529" s="247" t="s">
        <v>15</v>
      </c>
      <c r="K529" s="245" t="s">
        <v>16</v>
      </c>
    </row>
    <row r="530" spans="1:11" ht="18.75">
      <c r="A530" s="248"/>
      <c r="B530" s="249" t="s">
        <v>17</v>
      </c>
      <c r="C530" s="250"/>
      <c r="D530" s="251"/>
      <c r="E530" s="252"/>
      <c r="F530" s="252" t="s">
        <v>18</v>
      </c>
      <c r="G530" s="253" t="s">
        <v>19</v>
      </c>
      <c r="H530" s="253"/>
      <c r="I530" s="254"/>
      <c r="J530" s="254" t="s">
        <v>20</v>
      </c>
      <c r="K530" s="255"/>
    </row>
    <row r="531" spans="1:11" ht="19.5" customHeight="1">
      <c r="A531" s="256">
        <v>1</v>
      </c>
      <c r="B531" s="204">
        <v>1</v>
      </c>
      <c r="C531" s="202" t="s">
        <v>21</v>
      </c>
      <c r="D531" s="203" t="s">
        <v>39</v>
      </c>
      <c r="E531" s="204" t="s">
        <v>152</v>
      </c>
      <c r="F531" s="271">
        <v>8.9</v>
      </c>
      <c r="G531" s="204" t="s">
        <v>32</v>
      </c>
      <c r="H531" s="212">
        <f aca="true" t="shared" si="26" ref="H531:H562">F531</f>
        <v>8.9</v>
      </c>
      <c r="I531" s="216">
        <v>250000</v>
      </c>
      <c r="J531" s="217">
        <f aca="true" t="shared" si="27" ref="J531:J562">I531*5</f>
        <v>1250000</v>
      </c>
      <c r="K531" s="205"/>
    </row>
    <row r="532" spans="1:11" ht="19.5" customHeight="1">
      <c r="A532" s="257">
        <v>2</v>
      </c>
      <c r="B532" s="206">
        <v>2</v>
      </c>
      <c r="C532" s="269" t="s">
        <v>73</v>
      </c>
      <c r="D532" s="270" t="s">
        <v>74</v>
      </c>
      <c r="E532" s="206" t="s">
        <v>152</v>
      </c>
      <c r="F532" s="272">
        <v>8.24</v>
      </c>
      <c r="G532" s="206" t="s">
        <v>24</v>
      </c>
      <c r="H532" s="213">
        <f t="shared" si="26"/>
        <v>8.24</v>
      </c>
      <c r="I532" s="218">
        <v>250000</v>
      </c>
      <c r="J532" s="219">
        <f t="shared" si="27"/>
        <v>1250000</v>
      </c>
      <c r="K532" s="207"/>
    </row>
    <row r="533" spans="1:13" ht="19.5" customHeight="1">
      <c r="A533" s="257">
        <v>3</v>
      </c>
      <c r="B533" s="206">
        <v>3</v>
      </c>
      <c r="C533" s="229" t="s">
        <v>50</v>
      </c>
      <c r="D533" s="211" t="s">
        <v>172</v>
      </c>
      <c r="E533" s="206" t="s">
        <v>152</v>
      </c>
      <c r="F533" s="272">
        <v>8.14</v>
      </c>
      <c r="G533" s="206" t="s">
        <v>24</v>
      </c>
      <c r="H533" s="213">
        <f t="shared" si="26"/>
        <v>8.14</v>
      </c>
      <c r="I533" s="218">
        <v>250000</v>
      </c>
      <c r="J533" s="219">
        <f t="shared" si="27"/>
        <v>1250000</v>
      </c>
      <c r="K533" s="207"/>
      <c r="L533">
        <f>107*250000</f>
        <v>26750000</v>
      </c>
      <c r="M533">
        <f>300*18</f>
        <v>5400</v>
      </c>
    </row>
    <row r="534" spans="1:12" ht="19.5" customHeight="1">
      <c r="A534" s="257">
        <v>4</v>
      </c>
      <c r="B534" s="206">
        <v>4</v>
      </c>
      <c r="C534" s="229" t="s">
        <v>40</v>
      </c>
      <c r="D534" s="211" t="s">
        <v>19</v>
      </c>
      <c r="E534" s="206" t="s">
        <v>152</v>
      </c>
      <c r="F534" s="272">
        <v>8.17</v>
      </c>
      <c r="G534" s="206" t="s">
        <v>24</v>
      </c>
      <c r="H534" s="213">
        <f t="shared" si="26"/>
        <v>8.17</v>
      </c>
      <c r="I534" s="218">
        <v>250000</v>
      </c>
      <c r="J534" s="219">
        <f t="shared" si="27"/>
        <v>1250000</v>
      </c>
      <c r="K534" s="207"/>
      <c r="L534">
        <f>89*250000*6</f>
        <v>133500000</v>
      </c>
    </row>
    <row r="535" spans="1:12" ht="19.5" customHeight="1">
      <c r="A535" s="257">
        <v>5</v>
      </c>
      <c r="B535" s="206">
        <v>5</v>
      </c>
      <c r="C535" s="229" t="s">
        <v>141</v>
      </c>
      <c r="D535" s="211" t="s">
        <v>171</v>
      </c>
      <c r="E535" s="206" t="s">
        <v>152</v>
      </c>
      <c r="F535" s="272">
        <v>8.1</v>
      </c>
      <c r="G535" s="206" t="s">
        <v>24</v>
      </c>
      <c r="H535" s="213">
        <f t="shared" si="26"/>
        <v>8.1</v>
      </c>
      <c r="I535" s="218">
        <v>250000</v>
      </c>
      <c r="J535" s="219">
        <f t="shared" si="27"/>
        <v>1250000</v>
      </c>
      <c r="K535" s="207"/>
      <c r="L535">
        <f>250*6</f>
        <v>1500</v>
      </c>
    </row>
    <row r="536" spans="1:12" ht="19.5" customHeight="1">
      <c r="A536" s="257">
        <v>6</v>
      </c>
      <c r="B536" s="206">
        <v>6</v>
      </c>
      <c r="C536" s="229" t="s">
        <v>34</v>
      </c>
      <c r="D536" s="211" t="s">
        <v>170</v>
      </c>
      <c r="E536" s="206" t="s">
        <v>152</v>
      </c>
      <c r="F536" s="272">
        <v>8.1</v>
      </c>
      <c r="G536" s="206" t="s">
        <v>24</v>
      </c>
      <c r="H536" s="213">
        <f t="shared" si="26"/>
        <v>8.1</v>
      </c>
      <c r="I536" s="218">
        <v>250000</v>
      </c>
      <c r="J536" s="219">
        <f t="shared" si="27"/>
        <v>1250000</v>
      </c>
      <c r="K536" s="207"/>
      <c r="L536">
        <f>L535*64</f>
        <v>96000</v>
      </c>
    </row>
    <row r="537" spans="1:12" ht="19.5" customHeight="1">
      <c r="A537" s="257">
        <v>7</v>
      </c>
      <c r="B537" s="206">
        <v>7</v>
      </c>
      <c r="C537" s="229" t="s">
        <v>169</v>
      </c>
      <c r="D537" s="211" t="s">
        <v>41</v>
      </c>
      <c r="E537" s="206" t="s">
        <v>152</v>
      </c>
      <c r="F537" s="272">
        <v>8.1</v>
      </c>
      <c r="G537" s="206" t="s">
        <v>24</v>
      </c>
      <c r="H537" s="213">
        <f t="shared" si="26"/>
        <v>8.1</v>
      </c>
      <c r="I537" s="218">
        <v>250000</v>
      </c>
      <c r="J537" s="219">
        <f t="shared" si="27"/>
        <v>1250000</v>
      </c>
      <c r="K537" s="207"/>
      <c r="L537">
        <f>M533+L536</f>
        <v>101400</v>
      </c>
    </row>
    <row r="538" spans="1:12" ht="19.5" customHeight="1">
      <c r="A538" s="257">
        <v>8</v>
      </c>
      <c r="B538" s="206">
        <v>8</v>
      </c>
      <c r="C538" s="229" t="s">
        <v>72</v>
      </c>
      <c r="D538" s="211" t="s">
        <v>39</v>
      </c>
      <c r="E538" s="206" t="s">
        <v>152</v>
      </c>
      <c r="F538" s="272">
        <v>8</v>
      </c>
      <c r="G538" s="206" t="s">
        <v>24</v>
      </c>
      <c r="H538" s="213">
        <f t="shared" si="26"/>
        <v>8</v>
      </c>
      <c r="I538" s="218">
        <v>250000</v>
      </c>
      <c r="J538" s="219">
        <f t="shared" si="27"/>
        <v>1250000</v>
      </c>
      <c r="K538" s="207"/>
      <c r="L538">
        <f>9*250*5</f>
        <v>11250</v>
      </c>
    </row>
    <row r="539" spans="1:12" ht="19.5" customHeight="1">
      <c r="A539" s="257">
        <v>9</v>
      </c>
      <c r="B539" s="206">
        <v>9</v>
      </c>
      <c r="C539" s="269" t="s">
        <v>109</v>
      </c>
      <c r="D539" s="270" t="s">
        <v>132</v>
      </c>
      <c r="E539" s="206" t="s">
        <v>152</v>
      </c>
      <c r="F539" s="272">
        <v>7.97</v>
      </c>
      <c r="G539" s="206" t="s">
        <v>24</v>
      </c>
      <c r="H539" s="213">
        <f t="shared" si="26"/>
        <v>7.97</v>
      </c>
      <c r="I539" s="218">
        <v>200000</v>
      </c>
      <c r="J539" s="219">
        <f t="shared" si="27"/>
        <v>1000000</v>
      </c>
      <c r="K539" s="207"/>
      <c r="L539">
        <f>SUM(L537:L538)</f>
        <v>112650</v>
      </c>
    </row>
    <row r="540" spans="1:11" ht="19.5" customHeight="1">
      <c r="A540" s="257">
        <v>10</v>
      </c>
      <c r="B540" s="208">
        <v>10</v>
      </c>
      <c r="C540" s="229" t="s">
        <v>123</v>
      </c>
      <c r="D540" s="211" t="s">
        <v>30</v>
      </c>
      <c r="E540" s="206" t="s">
        <v>152</v>
      </c>
      <c r="F540" s="272">
        <v>7.86</v>
      </c>
      <c r="G540" s="206" t="s">
        <v>24</v>
      </c>
      <c r="H540" s="213">
        <f t="shared" si="26"/>
        <v>7.86</v>
      </c>
      <c r="I540" s="218">
        <v>200000</v>
      </c>
      <c r="J540" s="219">
        <f t="shared" si="27"/>
        <v>1000000</v>
      </c>
      <c r="K540" s="209"/>
    </row>
    <row r="541" spans="1:12" ht="19.5" customHeight="1">
      <c r="A541" s="257">
        <v>11</v>
      </c>
      <c r="B541" s="206">
        <v>11</v>
      </c>
      <c r="C541" s="229" t="s">
        <v>168</v>
      </c>
      <c r="D541" s="211" t="s">
        <v>167</v>
      </c>
      <c r="E541" s="206" t="s">
        <v>152</v>
      </c>
      <c r="F541" s="272">
        <v>7.79</v>
      </c>
      <c r="G541" s="206" t="s">
        <v>24</v>
      </c>
      <c r="H541" s="213">
        <f t="shared" si="26"/>
        <v>7.79</v>
      </c>
      <c r="I541" s="218">
        <v>200000</v>
      </c>
      <c r="J541" s="219">
        <f t="shared" si="27"/>
        <v>1000000</v>
      </c>
      <c r="K541" s="207"/>
      <c r="L541">
        <f>113-25</f>
        <v>88</v>
      </c>
    </row>
    <row r="542" spans="1:11" ht="19.5" customHeight="1">
      <c r="A542" s="257">
        <v>12</v>
      </c>
      <c r="B542" s="206">
        <v>12</v>
      </c>
      <c r="C542" s="229" t="s">
        <v>166</v>
      </c>
      <c r="D542" s="211" t="s">
        <v>41</v>
      </c>
      <c r="E542" s="206" t="s">
        <v>152</v>
      </c>
      <c r="F542" s="272">
        <v>7.76</v>
      </c>
      <c r="G542" s="206" t="s">
        <v>24</v>
      </c>
      <c r="H542" s="213">
        <f t="shared" si="26"/>
        <v>7.76</v>
      </c>
      <c r="I542" s="218">
        <v>200000</v>
      </c>
      <c r="J542" s="219">
        <f t="shared" si="27"/>
        <v>1000000</v>
      </c>
      <c r="K542" s="207"/>
    </row>
    <row r="543" spans="1:11" ht="19.5" customHeight="1">
      <c r="A543" s="257">
        <v>13</v>
      </c>
      <c r="B543" s="206">
        <v>13</v>
      </c>
      <c r="C543" s="229" t="s">
        <v>165</v>
      </c>
      <c r="D543" s="211" t="s">
        <v>81</v>
      </c>
      <c r="E543" s="206" t="s">
        <v>152</v>
      </c>
      <c r="F543" s="272">
        <v>7.66</v>
      </c>
      <c r="G543" s="206" t="s">
        <v>24</v>
      </c>
      <c r="H543" s="213">
        <f t="shared" si="26"/>
        <v>7.66</v>
      </c>
      <c r="I543" s="218">
        <v>200000</v>
      </c>
      <c r="J543" s="219">
        <f t="shared" si="27"/>
        <v>1000000</v>
      </c>
      <c r="K543" s="207"/>
    </row>
    <row r="544" spans="1:11" ht="19.5" customHeight="1">
      <c r="A544" s="257">
        <v>14</v>
      </c>
      <c r="B544" s="206">
        <v>14</v>
      </c>
      <c r="C544" s="229" t="s">
        <v>123</v>
      </c>
      <c r="D544" s="211" t="s">
        <v>164</v>
      </c>
      <c r="E544" s="206" t="s">
        <v>152</v>
      </c>
      <c r="F544" s="272">
        <v>7.62</v>
      </c>
      <c r="G544" s="206" t="s">
        <v>24</v>
      </c>
      <c r="H544" s="213">
        <f t="shared" si="26"/>
        <v>7.62</v>
      </c>
      <c r="I544" s="218">
        <v>200000</v>
      </c>
      <c r="J544" s="219">
        <f t="shared" si="27"/>
        <v>1000000</v>
      </c>
      <c r="K544" s="207"/>
    </row>
    <row r="545" spans="1:11" ht="19.5" customHeight="1">
      <c r="A545" s="257">
        <v>15</v>
      </c>
      <c r="B545" s="206">
        <v>15</v>
      </c>
      <c r="C545" s="229" t="s">
        <v>21</v>
      </c>
      <c r="D545" s="211" t="s">
        <v>41</v>
      </c>
      <c r="E545" s="206" t="s">
        <v>152</v>
      </c>
      <c r="F545" s="272">
        <v>7.62</v>
      </c>
      <c r="G545" s="206" t="s">
        <v>24</v>
      </c>
      <c r="H545" s="213">
        <f t="shared" si="26"/>
        <v>7.62</v>
      </c>
      <c r="I545" s="218">
        <v>200000</v>
      </c>
      <c r="J545" s="219">
        <f t="shared" si="27"/>
        <v>1000000</v>
      </c>
      <c r="K545" s="207"/>
    </row>
    <row r="546" spans="1:11" ht="19.5" customHeight="1">
      <c r="A546" s="257">
        <v>16</v>
      </c>
      <c r="B546" s="206">
        <v>16</v>
      </c>
      <c r="C546" s="269" t="s">
        <v>50</v>
      </c>
      <c r="D546" s="270" t="s">
        <v>35</v>
      </c>
      <c r="E546" s="206" t="s">
        <v>152</v>
      </c>
      <c r="F546" s="272">
        <v>7.59</v>
      </c>
      <c r="G546" s="206" t="s">
        <v>24</v>
      </c>
      <c r="H546" s="213">
        <f t="shared" si="26"/>
        <v>7.59</v>
      </c>
      <c r="I546" s="218">
        <v>200000</v>
      </c>
      <c r="J546" s="219">
        <f t="shared" si="27"/>
        <v>1000000</v>
      </c>
      <c r="K546" s="207"/>
    </row>
    <row r="547" spans="1:11" ht="19.5" customHeight="1">
      <c r="A547" s="257">
        <v>17</v>
      </c>
      <c r="B547" s="206">
        <v>17</v>
      </c>
      <c r="C547" s="229" t="s">
        <v>21</v>
      </c>
      <c r="D547" s="211" t="s">
        <v>96</v>
      </c>
      <c r="E547" s="206" t="s">
        <v>152</v>
      </c>
      <c r="F547" s="272">
        <v>7.55</v>
      </c>
      <c r="G547" s="206" t="s">
        <v>24</v>
      </c>
      <c r="H547" s="213">
        <f t="shared" si="26"/>
        <v>7.55</v>
      </c>
      <c r="I547" s="218">
        <v>200000</v>
      </c>
      <c r="J547" s="219">
        <f t="shared" si="27"/>
        <v>1000000</v>
      </c>
      <c r="K547" s="207"/>
    </row>
    <row r="548" spans="1:11" ht="19.5" customHeight="1">
      <c r="A548" s="257">
        <v>18</v>
      </c>
      <c r="B548" s="225">
        <v>18</v>
      </c>
      <c r="C548" s="224" t="s">
        <v>163</v>
      </c>
      <c r="D548" s="230" t="s">
        <v>162</v>
      </c>
      <c r="E548" s="225" t="s">
        <v>152</v>
      </c>
      <c r="F548" s="292">
        <v>7.55</v>
      </c>
      <c r="G548" s="225" t="s">
        <v>24</v>
      </c>
      <c r="H548" s="226">
        <f t="shared" si="26"/>
        <v>7.55</v>
      </c>
      <c r="I548" s="227">
        <v>200000</v>
      </c>
      <c r="J548" s="228">
        <f t="shared" si="27"/>
        <v>1000000</v>
      </c>
      <c r="K548" s="259"/>
    </row>
    <row r="549" spans="1:11" ht="19.5" customHeight="1">
      <c r="A549" s="257">
        <v>19</v>
      </c>
      <c r="B549" s="214">
        <v>1</v>
      </c>
      <c r="C549" s="220" t="s">
        <v>143</v>
      </c>
      <c r="D549" s="210" t="s">
        <v>43</v>
      </c>
      <c r="E549" s="214" t="s">
        <v>153</v>
      </c>
      <c r="F549" s="288">
        <v>8.32</v>
      </c>
      <c r="G549" s="214" t="s">
        <v>24</v>
      </c>
      <c r="H549" s="221">
        <f t="shared" si="26"/>
        <v>8.32</v>
      </c>
      <c r="I549" s="222">
        <v>250000</v>
      </c>
      <c r="J549" s="223">
        <f t="shared" si="27"/>
        <v>1250000</v>
      </c>
      <c r="K549" s="258"/>
    </row>
    <row r="550" spans="1:11" ht="19.5" customHeight="1">
      <c r="A550" s="257">
        <v>20</v>
      </c>
      <c r="B550" s="206">
        <v>2</v>
      </c>
      <c r="C550" s="229" t="s">
        <v>135</v>
      </c>
      <c r="D550" s="211" t="s">
        <v>37</v>
      </c>
      <c r="E550" s="206" t="s">
        <v>153</v>
      </c>
      <c r="F550" s="289">
        <v>8.09</v>
      </c>
      <c r="G550" s="206" t="s">
        <v>24</v>
      </c>
      <c r="H550" s="213">
        <f t="shared" si="26"/>
        <v>8.09</v>
      </c>
      <c r="I550" s="222">
        <v>250000</v>
      </c>
      <c r="J550" s="219">
        <f t="shared" si="27"/>
        <v>1250000</v>
      </c>
      <c r="K550" s="207"/>
    </row>
    <row r="551" spans="1:11" ht="19.5" customHeight="1">
      <c r="A551" s="257">
        <v>21</v>
      </c>
      <c r="B551" s="206">
        <v>3</v>
      </c>
      <c r="C551" s="229" t="s">
        <v>173</v>
      </c>
      <c r="D551" s="211" t="s">
        <v>167</v>
      </c>
      <c r="E551" s="206" t="s">
        <v>153</v>
      </c>
      <c r="F551" s="289">
        <v>8.09</v>
      </c>
      <c r="G551" s="206" t="s">
        <v>24</v>
      </c>
      <c r="H551" s="213">
        <f t="shared" si="26"/>
        <v>8.09</v>
      </c>
      <c r="I551" s="222">
        <v>250000</v>
      </c>
      <c r="J551" s="219">
        <f t="shared" si="27"/>
        <v>1250000</v>
      </c>
      <c r="K551" s="207"/>
    </row>
    <row r="552" spans="1:11" ht="19.5" customHeight="1">
      <c r="A552" s="257">
        <v>22</v>
      </c>
      <c r="B552" s="206">
        <v>4</v>
      </c>
      <c r="C552" s="229" t="s">
        <v>146</v>
      </c>
      <c r="D552" s="211" t="s">
        <v>33</v>
      </c>
      <c r="E552" s="206" t="s">
        <v>153</v>
      </c>
      <c r="F552" s="289">
        <v>8.06</v>
      </c>
      <c r="G552" s="206" t="s">
        <v>24</v>
      </c>
      <c r="H552" s="213">
        <f t="shared" si="26"/>
        <v>8.06</v>
      </c>
      <c r="I552" s="222">
        <v>250000</v>
      </c>
      <c r="J552" s="219">
        <f t="shared" si="27"/>
        <v>1250000</v>
      </c>
      <c r="K552" s="207"/>
    </row>
    <row r="553" spans="1:11" ht="19.5" customHeight="1">
      <c r="A553" s="257">
        <v>23</v>
      </c>
      <c r="B553" s="206">
        <v>5</v>
      </c>
      <c r="C553" s="229" t="s">
        <v>21</v>
      </c>
      <c r="D553" s="211" t="s">
        <v>81</v>
      </c>
      <c r="E553" s="206" t="s">
        <v>153</v>
      </c>
      <c r="F553" s="289">
        <v>8.06</v>
      </c>
      <c r="G553" s="206" t="s">
        <v>24</v>
      </c>
      <c r="H553" s="213">
        <f t="shared" si="26"/>
        <v>8.06</v>
      </c>
      <c r="I553" s="222">
        <v>250000</v>
      </c>
      <c r="J553" s="219">
        <f t="shared" si="27"/>
        <v>1250000</v>
      </c>
      <c r="K553" s="207"/>
    </row>
    <row r="554" spans="1:11" ht="19.5" customHeight="1">
      <c r="A554" s="257">
        <v>24</v>
      </c>
      <c r="B554" s="206">
        <v>6</v>
      </c>
      <c r="C554" s="229" t="s">
        <v>61</v>
      </c>
      <c r="D554" s="211" t="s">
        <v>62</v>
      </c>
      <c r="E554" s="206" t="s">
        <v>153</v>
      </c>
      <c r="F554" s="289">
        <v>7.94</v>
      </c>
      <c r="G554" s="206" t="s">
        <v>32</v>
      </c>
      <c r="H554" s="213">
        <f t="shared" si="26"/>
        <v>7.94</v>
      </c>
      <c r="I554" s="218">
        <v>200000</v>
      </c>
      <c r="J554" s="219">
        <f t="shared" si="27"/>
        <v>1000000</v>
      </c>
      <c r="K554" s="207"/>
    </row>
    <row r="555" spans="1:11" ht="19.5" customHeight="1">
      <c r="A555" s="257">
        <v>25</v>
      </c>
      <c r="B555" s="206">
        <v>7</v>
      </c>
      <c r="C555" s="229" t="s">
        <v>174</v>
      </c>
      <c r="D555" s="211" t="s">
        <v>175</v>
      </c>
      <c r="E555" s="206" t="s">
        <v>153</v>
      </c>
      <c r="F555" s="289">
        <v>7.88</v>
      </c>
      <c r="G555" s="206" t="s">
        <v>24</v>
      </c>
      <c r="H555" s="213">
        <f t="shared" si="26"/>
        <v>7.88</v>
      </c>
      <c r="I555" s="218">
        <v>200000</v>
      </c>
      <c r="J555" s="219">
        <f t="shared" si="27"/>
        <v>1000000</v>
      </c>
      <c r="K555" s="207"/>
    </row>
    <row r="556" spans="1:11" ht="19.5" customHeight="1">
      <c r="A556" s="257">
        <v>26</v>
      </c>
      <c r="B556" s="206">
        <v>8</v>
      </c>
      <c r="C556" s="229" t="s">
        <v>165</v>
      </c>
      <c r="D556" s="211" t="s">
        <v>161</v>
      </c>
      <c r="E556" s="206" t="s">
        <v>153</v>
      </c>
      <c r="F556" s="289">
        <v>7.88</v>
      </c>
      <c r="G556" s="206" t="s">
        <v>24</v>
      </c>
      <c r="H556" s="213">
        <f t="shared" si="26"/>
        <v>7.88</v>
      </c>
      <c r="I556" s="218">
        <v>200000</v>
      </c>
      <c r="J556" s="219">
        <f t="shared" si="27"/>
        <v>1000000</v>
      </c>
      <c r="K556" s="207"/>
    </row>
    <row r="557" spans="1:11" ht="19.5" customHeight="1">
      <c r="A557" s="257">
        <v>27</v>
      </c>
      <c r="B557" s="206">
        <v>9</v>
      </c>
      <c r="C557" s="229" t="s">
        <v>21</v>
      </c>
      <c r="D557" s="211" t="s">
        <v>84</v>
      </c>
      <c r="E557" s="206" t="s">
        <v>153</v>
      </c>
      <c r="F557" s="289">
        <v>7.85</v>
      </c>
      <c r="G557" s="206" t="s">
        <v>24</v>
      </c>
      <c r="H557" s="213">
        <f t="shared" si="26"/>
        <v>7.85</v>
      </c>
      <c r="I557" s="218">
        <v>200000</v>
      </c>
      <c r="J557" s="219">
        <f t="shared" si="27"/>
        <v>1000000</v>
      </c>
      <c r="K557" s="207"/>
    </row>
    <row r="558" spans="1:11" ht="19.5" customHeight="1">
      <c r="A558" s="257">
        <v>28</v>
      </c>
      <c r="B558" s="206">
        <v>10</v>
      </c>
      <c r="C558" s="229" t="s">
        <v>165</v>
      </c>
      <c r="D558" s="211" t="s">
        <v>96</v>
      </c>
      <c r="E558" s="206" t="s">
        <v>153</v>
      </c>
      <c r="F558" s="289">
        <v>7.82</v>
      </c>
      <c r="G558" s="206" t="s">
        <v>24</v>
      </c>
      <c r="H558" s="213">
        <f t="shared" si="26"/>
        <v>7.82</v>
      </c>
      <c r="I558" s="218">
        <v>200000</v>
      </c>
      <c r="J558" s="219">
        <f t="shared" si="27"/>
        <v>1000000</v>
      </c>
      <c r="K558" s="207"/>
    </row>
    <row r="559" spans="1:11" ht="19.5" customHeight="1">
      <c r="A559" s="257">
        <v>29</v>
      </c>
      <c r="B559" s="206">
        <v>11</v>
      </c>
      <c r="C559" s="229" t="s">
        <v>225</v>
      </c>
      <c r="D559" s="211" t="s">
        <v>226</v>
      </c>
      <c r="E559" s="206" t="s">
        <v>153</v>
      </c>
      <c r="F559" s="289">
        <v>7.76</v>
      </c>
      <c r="G559" s="206" t="s">
        <v>24</v>
      </c>
      <c r="H559" s="213">
        <f t="shared" si="26"/>
        <v>7.76</v>
      </c>
      <c r="I559" s="218">
        <v>200000</v>
      </c>
      <c r="J559" s="219">
        <f t="shared" si="27"/>
        <v>1000000</v>
      </c>
      <c r="K559" s="207"/>
    </row>
    <row r="560" spans="1:11" ht="19.5" customHeight="1">
      <c r="A560" s="257">
        <v>30</v>
      </c>
      <c r="B560" s="206">
        <v>12</v>
      </c>
      <c r="C560" s="229" t="s">
        <v>50</v>
      </c>
      <c r="D560" s="211" t="s">
        <v>170</v>
      </c>
      <c r="E560" s="206" t="s">
        <v>153</v>
      </c>
      <c r="F560" s="289">
        <v>7.74</v>
      </c>
      <c r="G560" s="206" t="s">
        <v>24</v>
      </c>
      <c r="H560" s="213">
        <f t="shared" si="26"/>
        <v>7.74</v>
      </c>
      <c r="I560" s="218">
        <v>200000</v>
      </c>
      <c r="J560" s="219">
        <f t="shared" si="27"/>
        <v>1000000</v>
      </c>
      <c r="K560" s="207"/>
    </row>
    <row r="561" spans="1:11" ht="19.5" customHeight="1">
      <c r="A561" s="257">
        <v>31</v>
      </c>
      <c r="B561" s="206">
        <v>13</v>
      </c>
      <c r="C561" s="229" t="s">
        <v>145</v>
      </c>
      <c r="D561" s="211" t="s">
        <v>82</v>
      </c>
      <c r="E561" s="206" t="s">
        <v>153</v>
      </c>
      <c r="F561" s="289">
        <v>7.68</v>
      </c>
      <c r="G561" s="206" t="s">
        <v>24</v>
      </c>
      <c r="H561" s="213">
        <f t="shared" si="26"/>
        <v>7.68</v>
      </c>
      <c r="I561" s="218">
        <v>200000</v>
      </c>
      <c r="J561" s="219">
        <f t="shared" si="27"/>
        <v>1000000</v>
      </c>
      <c r="K561" s="207"/>
    </row>
    <row r="562" spans="1:11" ht="19.5" customHeight="1">
      <c r="A562" s="257">
        <v>32</v>
      </c>
      <c r="B562" s="225">
        <v>14</v>
      </c>
      <c r="C562" s="224" t="s">
        <v>176</v>
      </c>
      <c r="D562" s="230" t="s">
        <v>177</v>
      </c>
      <c r="E562" s="225" t="s">
        <v>153</v>
      </c>
      <c r="F562" s="290">
        <v>7.56</v>
      </c>
      <c r="G562" s="225" t="s">
        <v>24</v>
      </c>
      <c r="H562" s="226">
        <f t="shared" si="26"/>
        <v>7.56</v>
      </c>
      <c r="I562" s="227">
        <v>200000</v>
      </c>
      <c r="J562" s="228">
        <f t="shared" si="27"/>
        <v>1000000</v>
      </c>
      <c r="K562" s="259"/>
    </row>
    <row r="563" spans="1:11" ht="19.5" customHeight="1">
      <c r="A563" s="257">
        <v>33</v>
      </c>
      <c r="B563" s="214">
        <v>1</v>
      </c>
      <c r="C563" s="220" t="s">
        <v>75</v>
      </c>
      <c r="D563" s="210" t="s">
        <v>45</v>
      </c>
      <c r="E563" s="214" t="s">
        <v>44</v>
      </c>
      <c r="F563" s="271">
        <v>8.43</v>
      </c>
      <c r="G563" s="214" t="s">
        <v>24</v>
      </c>
      <c r="H563" s="221">
        <f aca="true" t="shared" si="28" ref="H563:H594">F563</f>
        <v>8.43</v>
      </c>
      <c r="I563" s="222">
        <v>250000</v>
      </c>
      <c r="J563" s="223">
        <f aca="true" t="shared" si="29" ref="J563:J594">I563*5</f>
        <v>1250000</v>
      </c>
      <c r="K563" s="258"/>
    </row>
    <row r="564" spans="1:11" ht="19.5" customHeight="1">
      <c r="A564" s="257">
        <v>34</v>
      </c>
      <c r="B564" s="206">
        <v>2</v>
      </c>
      <c r="C564" s="229" t="s">
        <v>178</v>
      </c>
      <c r="D564" s="211" t="s">
        <v>179</v>
      </c>
      <c r="E564" s="206" t="s">
        <v>44</v>
      </c>
      <c r="F564" s="271">
        <v>8</v>
      </c>
      <c r="G564" s="206" t="s">
        <v>24</v>
      </c>
      <c r="H564" s="213">
        <f t="shared" si="28"/>
        <v>8</v>
      </c>
      <c r="I564" s="222">
        <v>250000</v>
      </c>
      <c r="J564" s="219">
        <f t="shared" si="29"/>
        <v>1250000</v>
      </c>
      <c r="K564" s="207"/>
    </row>
    <row r="565" spans="1:11" ht="19.5" customHeight="1">
      <c r="A565" s="257">
        <v>35</v>
      </c>
      <c r="B565" s="206">
        <v>3</v>
      </c>
      <c r="C565" s="229" t="s">
        <v>180</v>
      </c>
      <c r="D565" s="211" t="s">
        <v>161</v>
      </c>
      <c r="E565" s="206" t="s">
        <v>44</v>
      </c>
      <c r="F565" s="291">
        <v>7.8</v>
      </c>
      <c r="G565" s="206" t="s">
        <v>24</v>
      </c>
      <c r="H565" s="213">
        <f t="shared" si="28"/>
        <v>7.8</v>
      </c>
      <c r="I565" s="218">
        <v>200000</v>
      </c>
      <c r="J565" s="219">
        <f t="shared" si="29"/>
        <v>1000000</v>
      </c>
      <c r="K565" s="207"/>
    </row>
    <row r="566" spans="1:11" ht="19.5" customHeight="1">
      <c r="A566" s="257">
        <v>36</v>
      </c>
      <c r="B566" s="206">
        <v>4</v>
      </c>
      <c r="C566" s="229" t="s">
        <v>50</v>
      </c>
      <c r="D566" s="211" t="s">
        <v>45</v>
      </c>
      <c r="E566" s="206" t="s">
        <v>44</v>
      </c>
      <c r="F566" s="271">
        <v>7.8</v>
      </c>
      <c r="G566" s="206" t="s">
        <v>24</v>
      </c>
      <c r="H566" s="213">
        <f t="shared" si="28"/>
        <v>7.8</v>
      </c>
      <c r="I566" s="218">
        <v>200000</v>
      </c>
      <c r="J566" s="219">
        <f t="shared" si="29"/>
        <v>1000000</v>
      </c>
      <c r="K566" s="207"/>
    </row>
    <row r="567" spans="1:11" ht="19.5" customHeight="1">
      <c r="A567" s="257">
        <v>37</v>
      </c>
      <c r="B567" s="206">
        <v>5</v>
      </c>
      <c r="C567" s="229" t="s">
        <v>34</v>
      </c>
      <c r="D567" s="211" t="s">
        <v>181</v>
      </c>
      <c r="E567" s="206" t="s">
        <v>44</v>
      </c>
      <c r="F567" s="271">
        <v>7.7</v>
      </c>
      <c r="G567" s="206" t="s">
        <v>24</v>
      </c>
      <c r="H567" s="213">
        <f t="shared" si="28"/>
        <v>7.7</v>
      </c>
      <c r="I567" s="218">
        <v>200000</v>
      </c>
      <c r="J567" s="219">
        <f t="shared" si="29"/>
        <v>1000000</v>
      </c>
      <c r="K567" s="207"/>
    </row>
    <row r="568" spans="1:11" ht="19.5" customHeight="1">
      <c r="A568" s="257">
        <v>38</v>
      </c>
      <c r="B568" s="206">
        <v>6</v>
      </c>
      <c r="C568" s="229" t="s">
        <v>130</v>
      </c>
      <c r="D568" s="211" t="s">
        <v>182</v>
      </c>
      <c r="E568" s="206" t="s">
        <v>44</v>
      </c>
      <c r="F568" s="271">
        <v>7.67</v>
      </c>
      <c r="G568" s="206" t="s">
        <v>24</v>
      </c>
      <c r="H568" s="213">
        <f t="shared" si="28"/>
        <v>7.67</v>
      </c>
      <c r="I568" s="218">
        <v>200000</v>
      </c>
      <c r="J568" s="219">
        <f t="shared" si="29"/>
        <v>1000000</v>
      </c>
      <c r="K568" s="207"/>
    </row>
    <row r="569" spans="1:11" ht="19.5" customHeight="1">
      <c r="A569" s="257">
        <v>39</v>
      </c>
      <c r="B569" s="225">
        <v>7</v>
      </c>
      <c r="C569" s="224" t="s">
        <v>140</v>
      </c>
      <c r="D569" s="230" t="s">
        <v>41</v>
      </c>
      <c r="E569" s="225" t="s">
        <v>44</v>
      </c>
      <c r="F569" s="292">
        <v>7.87</v>
      </c>
      <c r="G569" s="225" t="s">
        <v>24</v>
      </c>
      <c r="H569" s="226">
        <f t="shared" si="28"/>
        <v>7.87</v>
      </c>
      <c r="I569" s="227">
        <v>200000</v>
      </c>
      <c r="J569" s="228">
        <f t="shared" si="29"/>
        <v>1000000</v>
      </c>
      <c r="K569" s="259"/>
    </row>
    <row r="570" spans="1:11" ht="19.5" customHeight="1">
      <c r="A570" s="257">
        <v>40</v>
      </c>
      <c r="B570" s="214">
        <v>1</v>
      </c>
      <c r="C570" s="220" t="s">
        <v>47</v>
      </c>
      <c r="D570" s="210" t="s">
        <v>48</v>
      </c>
      <c r="E570" s="214" t="s">
        <v>46</v>
      </c>
      <c r="F570" s="271">
        <v>8.6</v>
      </c>
      <c r="G570" s="214" t="s">
        <v>24</v>
      </c>
      <c r="H570" s="221">
        <f t="shared" si="28"/>
        <v>8.6</v>
      </c>
      <c r="I570" s="222">
        <v>250000</v>
      </c>
      <c r="J570" s="223">
        <f t="shared" si="29"/>
        <v>1250000</v>
      </c>
      <c r="K570" s="258"/>
    </row>
    <row r="571" spans="1:11" ht="19.5" customHeight="1">
      <c r="A571" s="257">
        <v>41</v>
      </c>
      <c r="B571" s="214">
        <v>2</v>
      </c>
      <c r="C571" s="229" t="s">
        <v>142</v>
      </c>
      <c r="D571" s="211" t="s">
        <v>49</v>
      </c>
      <c r="E571" s="206" t="s">
        <v>46</v>
      </c>
      <c r="F571" s="272">
        <v>8.47</v>
      </c>
      <c r="G571" s="206" t="s">
        <v>24</v>
      </c>
      <c r="H571" s="213">
        <f t="shared" si="28"/>
        <v>8.47</v>
      </c>
      <c r="I571" s="222">
        <v>250000</v>
      </c>
      <c r="J571" s="219">
        <f t="shared" si="29"/>
        <v>1250000</v>
      </c>
      <c r="K571" s="258"/>
    </row>
    <row r="572" spans="1:11" ht="19.5" customHeight="1">
      <c r="A572" s="257">
        <v>42</v>
      </c>
      <c r="B572" s="214">
        <v>3</v>
      </c>
      <c r="C572" s="229" t="s">
        <v>183</v>
      </c>
      <c r="D572" s="211" t="s">
        <v>98</v>
      </c>
      <c r="E572" s="206" t="s">
        <v>46</v>
      </c>
      <c r="F572" s="272">
        <v>8.37</v>
      </c>
      <c r="G572" s="206" t="s">
        <v>24</v>
      </c>
      <c r="H572" s="213">
        <f t="shared" si="28"/>
        <v>8.37</v>
      </c>
      <c r="I572" s="222">
        <v>250000</v>
      </c>
      <c r="J572" s="219">
        <f t="shared" si="29"/>
        <v>1250000</v>
      </c>
      <c r="K572" s="258"/>
    </row>
    <row r="573" spans="1:11" ht="19.5" customHeight="1">
      <c r="A573" s="257">
        <v>43</v>
      </c>
      <c r="B573" s="214">
        <v>4</v>
      </c>
      <c r="C573" s="229" t="s">
        <v>184</v>
      </c>
      <c r="D573" s="211" t="s">
        <v>77</v>
      </c>
      <c r="E573" s="206" t="s">
        <v>46</v>
      </c>
      <c r="F573" s="272">
        <v>8.23</v>
      </c>
      <c r="G573" s="206" t="s">
        <v>24</v>
      </c>
      <c r="H573" s="213">
        <f t="shared" si="28"/>
        <v>8.23</v>
      </c>
      <c r="I573" s="222">
        <v>250000</v>
      </c>
      <c r="J573" s="219">
        <f t="shared" si="29"/>
        <v>1250000</v>
      </c>
      <c r="K573" s="258"/>
    </row>
    <row r="574" spans="1:11" ht="19.5" customHeight="1">
      <c r="A574" s="257">
        <v>44</v>
      </c>
      <c r="B574" s="214">
        <v>5</v>
      </c>
      <c r="C574" s="229" t="s">
        <v>50</v>
      </c>
      <c r="D574" s="211" t="s">
        <v>185</v>
      </c>
      <c r="E574" s="206" t="s">
        <v>46</v>
      </c>
      <c r="F574" s="272">
        <v>8.03</v>
      </c>
      <c r="G574" s="206" t="s">
        <v>24</v>
      </c>
      <c r="H574" s="213">
        <f t="shared" si="28"/>
        <v>8.03</v>
      </c>
      <c r="I574" s="222">
        <v>250000</v>
      </c>
      <c r="J574" s="219">
        <f t="shared" si="29"/>
        <v>1250000</v>
      </c>
      <c r="K574" s="258"/>
    </row>
    <row r="575" spans="1:11" ht="19.5" customHeight="1">
      <c r="A575" s="257">
        <v>45</v>
      </c>
      <c r="B575" s="214">
        <v>6</v>
      </c>
      <c r="C575" s="229" t="s">
        <v>186</v>
      </c>
      <c r="D575" s="211" t="s">
        <v>187</v>
      </c>
      <c r="E575" s="206" t="s">
        <v>46</v>
      </c>
      <c r="F575" s="272">
        <v>8</v>
      </c>
      <c r="G575" s="206" t="s">
        <v>24</v>
      </c>
      <c r="H575" s="213">
        <f t="shared" si="28"/>
        <v>8</v>
      </c>
      <c r="I575" s="222">
        <v>250000</v>
      </c>
      <c r="J575" s="219">
        <f t="shared" si="29"/>
        <v>1250000</v>
      </c>
      <c r="K575" s="258"/>
    </row>
    <row r="576" spans="1:11" ht="19.5" customHeight="1">
      <c r="A576" s="257">
        <v>46</v>
      </c>
      <c r="B576" s="214">
        <v>7</v>
      </c>
      <c r="C576" s="229" t="s">
        <v>126</v>
      </c>
      <c r="D576" s="211" t="s">
        <v>127</v>
      </c>
      <c r="E576" s="206" t="s">
        <v>46</v>
      </c>
      <c r="F576" s="272">
        <v>7.97</v>
      </c>
      <c r="G576" s="206" t="s">
        <v>24</v>
      </c>
      <c r="H576" s="213">
        <f t="shared" si="28"/>
        <v>7.97</v>
      </c>
      <c r="I576" s="222">
        <v>200000</v>
      </c>
      <c r="J576" s="219">
        <f t="shared" si="29"/>
        <v>1000000</v>
      </c>
      <c r="K576" s="258"/>
    </row>
    <row r="577" spans="1:11" ht="19.5" customHeight="1">
      <c r="A577" s="257">
        <v>47</v>
      </c>
      <c r="B577" s="214">
        <v>8</v>
      </c>
      <c r="C577" s="229" t="s">
        <v>123</v>
      </c>
      <c r="D577" s="211" t="s">
        <v>41</v>
      </c>
      <c r="E577" s="206" t="s">
        <v>46</v>
      </c>
      <c r="F577" s="272">
        <v>7.9</v>
      </c>
      <c r="G577" s="206" t="s">
        <v>24</v>
      </c>
      <c r="H577" s="213">
        <f t="shared" si="28"/>
        <v>7.9</v>
      </c>
      <c r="I577" s="222">
        <v>200000</v>
      </c>
      <c r="J577" s="219">
        <f t="shared" si="29"/>
        <v>1000000</v>
      </c>
      <c r="K577" s="258"/>
    </row>
    <row r="578" spans="1:11" ht="19.5" customHeight="1">
      <c r="A578" s="257">
        <v>48</v>
      </c>
      <c r="B578" s="214">
        <v>9</v>
      </c>
      <c r="C578" s="229" t="s">
        <v>76</v>
      </c>
      <c r="D578" s="211" t="s">
        <v>77</v>
      </c>
      <c r="E578" s="206" t="s">
        <v>46</v>
      </c>
      <c r="F578" s="272">
        <v>7.87</v>
      </c>
      <c r="G578" s="206" t="s">
        <v>24</v>
      </c>
      <c r="H578" s="213">
        <f t="shared" si="28"/>
        <v>7.87</v>
      </c>
      <c r="I578" s="222">
        <v>200000</v>
      </c>
      <c r="J578" s="219">
        <f t="shared" si="29"/>
        <v>1000000</v>
      </c>
      <c r="K578" s="258"/>
    </row>
    <row r="579" spans="1:11" ht="19.5" customHeight="1">
      <c r="A579" s="257">
        <v>49</v>
      </c>
      <c r="B579" s="214">
        <v>10</v>
      </c>
      <c r="C579" s="229" t="s">
        <v>21</v>
      </c>
      <c r="D579" s="211" t="s">
        <v>188</v>
      </c>
      <c r="E579" s="206" t="s">
        <v>46</v>
      </c>
      <c r="F579" s="272">
        <v>7.83</v>
      </c>
      <c r="G579" s="206" t="s">
        <v>24</v>
      </c>
      <c r="H579" s="213">
        <f t="shared" si="28"/>
        <v>7.83</v>
      </c>
      <c r="I579" s="222">
        <v>200000</v>
      </c>
      <c r="J579" s="219">
        <f t="shared" si="29"/>
        <v>1000000</v>
      </c>
      <c r="K579" s="258"/>
    </row>
    <row r="580" spans="1:11" ht="19.5" customHeight="1">
      <c r="A580" s="257">
        <v>50</v>
      </c>
      <c r="B580" s="214">
        <v>11</v>
      </c>
      <c r="C580" s="229" t="s">
        <v>21</v>
      </c>
      <c r="D580" s="211" t="s">
        <v>119</v>
      </c>
      <c r="E580" s="206" t="s">
        <v>46</v>
      </c>
      <c r="F580" s="272">
        <v>7.73</v>
      </c>
      <c r="G580" s="206" t="s">
        <v>24</v>
      </c>
      <c r="H580" s="213">
        <f t="shared" si="28"/>
        <v>7.73</v>
      </c>
      <c r="I580" s="222">
        <v>200000</v>
      </c>
      <c r="J580" s="219">
        <f t="shared" si="29"/>
        <v>1000000</v>
      </c>
      <c r="K580" s="258"/>
    </row>
    <row r="581" spans="1:11" ht="19.5" customHeight="1">
      <c r="A581" s="257">
        <v>51</v>
      </c>
      <c r="B581" s="214">
        <v>12</v>
      </c>
      <c r="C581" s="229" t="s">
        <v>189</v>
      </c>
      <c r="D581" s="211" t="s">
        <v>77</v>
      </c>
      <c r="E581" s="206" t="s">
        <v>46</v>
      </c>
      <c r="F581" s="272">
        <v>7.63</v>
      </c>
      <c r="G581" s="206" t="s">
        <v>24</v>
      </c>
      <c r="H581" s="213">
        <f t="shared" si="28"/>
        <v>7.63</v>
      </c>
      <c r="I581" s="222">
        <v>200000</v>
      </c>
      <c r="J581" s="219">
        <f t="shared" si="29"/>
        <v>1000000</v>
      </c>
      <c r="K581" s="258"/>
    </row>
    <row r="582" spans="1:11" ht="19.5" customHeight="1">
      <c r="A582" s="257">
        <v>52</v>
      </c>
      <c r="B582" s="214">
        <v>13</v>
      </c>
      <c r="C582" s="229" t="s">
        <v>147</v>
      </c>
      <c r="D582" s="211" t="s">
        <v>132</v>
      </c>
      <c r="E582" s="206" t="s">
        <v>46</v>
      </c>
      <c r="F582" s="272">
        <v>7.57</v>
      </c>
      <c r="G582" s="206" t="s">
        <v>24</v>
      </c>
      <c r="H582" s="213">
        <f t="shared" si="28"/>
        <v>7.57</v>
      </c>
      <c r="I582" s="222">
        <v>200000</v>
      </c>
      <c r="J582" s="219">
        <f t="shared" si="29"/>
        <v>1000000</v>
      </c>
      <c r="K582" s="258"/>
    </row>
    <row r="583" spans="1:11" ht="19.5" customHeight="1">
      <c r="A583" s="257">
        <v>53</v>
      </c>
      <c r="B583" s="225">
        <v>14</v>
      </c>
      <c r="C583" s="224" t="s">
        <v>190</v>
      </c>
      <c r="D583" s="230" t="s">
        <v>98</v>
      </c>
      <c r="E583" s="225" t="s">
        <v>46</v>
      </c>
      <c r="F583" s="292">
        <v>7.57</v>
      </c>
      <c r="G583" s="225" t="s">
        <v>24</v>
      </c>
      <c r="H583" s="226">
        <f t="shared" si="28"/>
        <v>7.57</v>
      </c>
      <c r="I583" s="227">
        <v>200000</v>
      </c>
      <c r="J583" s="228">
        <f t="shared" si="29"/>
        <v>1000000</v>
      </c>
      <c r="K583" s="259"/>
    </row>
    <row r="584" spans="1:11" ht="19.5" customHeight="1">
      <c r="A584" s="257">
        <v>54</v>
      </c>
      <c r="B584" s="214">
        <v>1</v>
      </c>
      <c r="C584" s="220" t="s">
        <v>133</v>
      </c>
      <c r="D584" s="210" t="s">
        <v>134</v>
      </c>
      <c r="E584" s="214" t="s">
        <v>51</v>
      </c>
      <c r="F584" s="299">
        <v>8.64</v>
      </c>
      <c r="G584" s="214" t="s">
        <v>24</v>
      </c>
      <c r="H584" s="221">
        <f t="shared" si="28"/>
        <v>8.64</v>
      </c>
      <c r="I584" s="222">
        <v>250000</v>
      </c>
      <c r="J584" s="223">
        <f t="shared" si="29"/>
        <v>1250000</v>
      </c>
      <c r="K584" s="258"/>
    </row>
    <row r="585" spans="1:11" ht="19.5" customHeight="1">
      <c r="A585" s="257">
        <v>55</v>
      </c>
      <c r="B585" s="214">
        <v>2</v>
      </c>
      <c r="C585" s="229" t="s">
        <v>191</v>
      </c>
      <c r="D585" s="211" t="s">
        <v>49</v>
      </c>
      <c r="E585" s="206" t="s">
        <v>51</v>
      </c>
      <c r="F585" s="293">
        <v>8.55</v>
      </c>
      <c r="G585" s="206" t="s">
        <v>24</v>
      </c>
      <c r="H585" s="213">
        <f t="shared" si="28"/>
        <v>8.55</v>
      </c>
      <c r="I585" s="222">
        <v>250000</v>
      </c>
      <c r="J585" s="219">
        <f t="shared" si="29"/>
        <v>1250000</v>
      </c>
      <c r="K585" s="258"/>
    </row>
    <row r="586" spans="1:11" ht="19.5" customHeight="1">
      <c r="A586" s="257">
        <v>56</v>
      </c>
      <c r="B586" s="214">
        <v>3</v>
      </c>
      <c r="C586" s="229" t="s">
        <v>73</v>
      </c>
      <c r="D586" s="211" t="s">
        <v>192</v>
      </c>
      <c r="E586" s="206" t="s">
        <v>51</v>
      </c>
      <c r="F586" s="293">
        <v>8.36</v>
      </c>
      <c r="G586" s="206" t="s">
        <v>24</v>
      </c>
      <c r="H586" s="213">
        <f t="shared" si="28"/>
        <v>8.36</v>
      </c>
      <c r="I586" s="222">
        <v>250000</v>
      </c>
      <c r="J586" s="219">
        <f t="shared" si="29"/>
        <v>1250000</v>
      </c>
      <c r="K586" s="258"/>
    </row>
    <row r="587" spans="1:11" ht="19.5" customHeight="1">
      <c r="A587" s="257">
        <v>57</v>
      </c>
      <c r="B587" s="214">
        <v>4</v>
      </c>
      <c r="C587" s="229" t="s">
        <v>193</v>
      </c>
      <c r="D587" s="211" t="s">
        <v>62</v>
      </c>
      <c r="E587" s="206" t="s">
        <v>51</v>
      </c>
      <c r="F587" s="293">
        <v>8.14</v>
      </c>
      <c r="G587" s="206" t="s">
        <v>24</v>
      </c>
      <c r="H587" s="213">
        <f t="shared" si="28"/>
        <v>8.14</v>
      </c>
      <c r="I587" s="222">
        <v>250000</v>
      </c>
      <c r="J587" s="219">
        <f t="shared" si="29"/>
        <v>1250000</v>
      </c>
      <c r="K587" s="258"/>
    </row>
    <row r="588" spans="1:11" ht="19.5" customHeight="1">
      <c r="A588" s="257">
        <v>58</v>
      </c>
      <c r="B588" s="214">
        <v>5</v>
      </c>
      <c r="C588" s="229" t="s">
        <v>108</v>
      </c>
      <c r="D588" s="211" t="s">
        <v>115</v>
      </c>
      <c r="E588" s="206" t="s">
        <v>51</v>
      </c>
      <c r="F588" s="293">
        <v>8.14</v>
      </c>
      <c r="G588" s="206" t="s">
        <v>24</v>
      </c>
      <c r="H588" s="213">
        <f t="shared" si="28"/>
        <v>8.14</v>
      </c>
      <c r="I588" s="222">
        <v>250000</v>
      </c>
      <c r="J588" s="219">
        <f t="shared" si="29"/>
        <v>1250000</v>
      </c>
      <c r="K588" s="258"/>
    </row>
    <row r="589" spans="1:11" ht="19.5" customHeight="1">
      <c r="A589" s="257">
        <v>59</v>
      </c>
      <c r="B589" s="214">
        <v>6</v>
      </c>
      <c r="C589" s="229" t="s">
        <v>194</v>
      </c>
      <c r="D589" s="211" t="s">
        <v>192</v>
      </c>
      <c r="E589" s="206" t="s">
        <v>51</v>
      </c>
      <c r="F589" s="293">
        <v>8.14</v>
      </c>
      <c r="G589" s="206" t="s">
        <v>24</v>
      </c>
      <c r="H589" s="213">
        <f t="shared" si="28"/>
        <v>8.14</v>
      </c>
      <c r="I589" s="222">
        <v>250000</v>
      </c>
      <c r="J589" s="219">
        <f t="shared" si="29"/>
        <v>1250000</v>
      </c>
      <c r="K589" s="258"/>
    </row>
    <row r="590" spans="1:11" ht="19.5" customHeight="1">
      <c r="A590" s="257">
        <v>60</v>
      </c>
      <c r="B590" s="214">
        <v>7</v>
      </c>
      <c r="C590" s="229" t="s">
        <v>195</v>
      </c>
      <c r="D590" s="211" t="s">
        <v>95</v>
      </c>
      <c r="E590" s="206" t="s">
        <v>51</v>
      </c>
      <c r="F590" s="293">
        <v>8.09</v>
      </c>
      <c r="G590" s="206" t="s">
        <v>24</v>
      </c>
      <c r="H590" s="213">
        <f t="shared" si="28"/>
        <v>8.09</v>
      </c>
      <c r="I590" s="222">
        <v>250000</v>
      </c>
      <c r="J590" s="219">
        <f t="shared" si="29"/>
        <v>1250000</v>
      </c>
      <c r="K590" s="258"/>
    </row>
    <row r="591" spans="1:11" ht="19.5" customHeight="1">
      <c r="A591" s="257">
        <v>61</v>
      </c>
      <c r="B591" s="214">
        <v>8</v>
      </c>
      <c r="C591" s="229" t="s">
        <v>189</v>
      </c>
      <c r="D591" s="211" t="s">
        <v>37</v>
      </c>
      <c r="E591" s="206" t="s">
        <v>51</v>
      </c>
      <c r="F591" s="293">
        <v>7.95</v>
      </c>
      <c r="G591" s="206" t="s">
        <v>24</v>
      </c>
      <c r="H591" s="213">
        <f t="shared" si="28"/>
        <v>7.95</v>
      </c>
      <c r="I591" s="222">
        <v>200000</v>
      </c>
      <c r="J591" s="219">
        <f t="shared" si="29"/>
        <v>1000000</v>
      </c>
      <c r="K591" s="258"/>
    </row>
    <row r="592" spans="1:11" ht="19.5" customHeight="1">
      <c r="A592" s="257">
        <v>62</v>
      </c>
      <c r="B592" s="214">
        <v>9</v>
      </c>
      <c r="C592" s="229" t="s">
        <v>78</v>
      </c>
      <c r="D592" s="211" t="s">
        <v>79</v>
      </c>
      <c r="E592" s="206" t="s">
        <v>51</v>
      </c>
      <c r="F592" s="293">
        <v>7.86</v>
      </c>
      <c r="G592" s="206" t="s">
        <v>24</v>
      </c>
      <c r="H592" s="213">
        <f t="shared" si="28"/>
        <v>7.86</v>
      </c>
      <c r="I592" s="222">
        <v>200000</v>
      </c>
      <c r="J592" s="219">
        <f t="shared" si="29"/>
        <v>1000000</v>
      </c>
      <c r="K592" s="258"/>
    </row>
    <row r="593" spans="1:11" ht="19.5" customHeight="1">
      <c r="A593" s="257">
        <v>63</v>
      </c>
      <c r="B593" s="214">
        <v>10</v>
      </c>
      <c r="C593" s="229" t="s">
        <v>71</v>
      </c>
      <c r="D593" s="211" t="s">
        <v>196</v>
      </c>
      <c r="E593" s="206" t="s">
        <v>51</v>
      </c>
      <c r="F593" s="293">
        <v>7.86</v>
      </c>
      <c r="G593" s="206" t="s">
        <v>24</v>
      </c>
      <c r="H593" s="213">
        <f t="shared" si="28"/>
        <v>7.86</v>
      </c>
      <c r="I593" s="222">
        <v>200000</v>
      </c>
      <c r="J593" s="219">
        <f t="shared" si="29"/>
        <v>1000000</v>
      </c>
      <c r="K593" s="258"/>
    </row>
    <row r="594" spans="1:11" ht="19.5" customHeight="1">
      <c r="A594" s="257">
        <v>64</v>
      </c>
      <c r="B594" s="214">
        <v>11</v>
      </c>
      <c r="C594" s="229" t="s">
        <v>189</v>
      </c>
      <c r="D594" s="211" t="s">
        <v>68</v>
      </c>
      <c r="E594" s="206" t="s">
        <v>51</v>
      </c>
      <c r="F594" s="293">
        <v>7.82</v>
      </c>
      <c r="G594" s="206" t="s">
        <v>24</v>
      </c>
      <c r="H594" s="213">
        <f t="shared" si="28"/>
        <v>7.82</v>
      </c>
      <c r="I594" s="222">
        <v>200000</v>
      </c>
      <c r="J594" s="219">
        <f t="shared" si="29"/>
        <v>1000000</v>
      </c>
      <c r="K594" s="258"/>
    </row>
    <row r="595" spans="1:11" ht="19.5" customHeight="1">
      <c r="A595" s="257">
        <v>65</v>
      </c>
      <c r="B595" s="214">
        <v>12</v>
      </c>
      <c r="C595" s="229" t="s">
        <v>197</v>
      </c>
      <c r="D595" s="211" t="s">
        <v>198</v>
      </c>
      <c r="E595" s="206" t="s">
        <v>51</v>
      </c>
      <c r="F595" s="293">
        <v>7.73</v>
      </c>
      <c r="G595" s="206" t="s">
        <v>24</v>
      </c>
      <c r="H595" s="213">
        <f aca="true" t="shared" si="30" ref="H595:H623">F595</f>
        <v>7.73</v>
      </c>
      <c r="I595" s="222">
        <v>200000</v>
      </c>
      <c r="J595" s="219">
        <f aca="true" t="shared" si="31" ref="J595:J623">I595*5</f>
        <v>1000000</v>
      </c>
      <c r="K595" s="258"/>
    </row>
    <row r="596" spans="1:11" ht="19.5" customHeight="1">
      <c r="A596" s="257">
        <v>66</v>
      </c>
      <c r="B596" s="214">
        <v>13</v>
      </c>
      <c r="C596" s="229" t="s">
        <v>123</v>
      </c>
      <c r="D596" s="211" t="s">
        <v>199</v>
      </c>
      <c r="E596" s="206" t="s">
        <v>51</v>
      </c>
      <c r="F596" s="293">
        <v>7.73</v>
      </c>
      <c r="G596" s="206" t="s">
        <v>24</v>
      </c>
      <c r="H596" s="213">
        <f t="shared" si="30"/>
        <v>7.73</v>
      </c>
      <c r="I596" s="222">
        <v>200000</v>
      </c>
      <c r="J596" s="219">
        <f t="shared" si="31"/>
        <v>1000000</v>
      </c>
      <c r="K596" s="258"/>
    </row>
    <row r="597" spans="1:11" ht="19.5" customHeight="1">
      <c r="A597" s="257">
        <v>67</v>
      </c>
      <c r="B597" s="214">
        <v>14</v>
      </c>
      <c r="C597" s="229" t="s">
        <v>200</v>
      </c>
      <c r="D597" s="211" t="s">
        <v>201</v>
      </c>
      <c r="E597" s="206" t="s">
        <v>51</v>
      </c>
      <c r="F597" s="293">
        <v>7.64</v>
      </c>
      <c r="G597" s="206" t="s">
        <v>24</v>
      </c>
      <c r="H597" s="213">
        <f t="shared" si="30"/>
        <v>7.64</v>
      </c>
      <c r="I597" s="222">
        <v>200000</v>
      </c>
      <c r="J597" s="219">
        <f t="shared" si="31"/>
        <v>1000000</v>
      </c>
      <c r="K597" s="258"/>
    </row>
    <row r="598" spans="1:11" ht="19.5" customHeight="1">
      <c r="A598" s="257">
        <v>68</v>
      </c>
      <c r="B598" s="225">
        <v>15</v>
      </c>
      <c r="C598" s="224" t="s">
        <v>50</v>
      </c>
      <c r="D598" s="230" t="s">
        <v>84</v>
      </c>
      <c r="E598" s="225" t="s">
        <v>51</v>
      </c>
      <c r="F598" s="294">
        <v>7.64</v>
      </c>
      <c r="G598" s="225" t="s">
        <v>24</v>
      </c>
      <c r="H598" s="226">
        <f t="shared" si="30"/>
        <v>7.64</v>
      </c>
      <c r="I598" s="227">
        <v>200000</v>
      </c>
      <c r="J598" s="228">
        <f t="shared" si="31"/>
        <v>1000000</v>
      </c>
      <c r="K598" s="259"/>
    </row>
    <row r="599" spans="1:11" ht="19.5" customHeight="1">
      <c r="A599" s="257">
        <v>69</v>
      </c>
      <c r="B599" s="214">
        <v>1</v>
      </c>
      <c r="C599" s="220" t="s">
        <v>21</v>
      </c>
      <c r="D599" s="210" t="s">
        <v>41</v>
      </c>
      <c r="E599" s="214" t="s">
        <v>154</v>
      </c>
      <c r="F599" s="273">
        <v>7.8</v>
      </c>
      <c r="G599" s="214" t="s">
        <v>24</v>
      </c>
      <c r="H599" s="221">
        <f t="shared" si="30"/>
        <v>7.8</v>
      </c>
      <c r="I599" s="222">
        <v>200000</v>
      </c>
      <c r="J599" s="298">
        <f t="shared" si="31"/>
        <v>1000000</v>
      </c>
      <c r="K599" s="258"/>
    </row>
    <row r="600" spans="1:11" ht="19.5" customHeight="1">
      <c r="A600" s="257">
        <v>70</v>
      </c>
      <c r="B600" s="214">
        <v>1</v>
      </c>
      <c r="C600" s="220" t="s">
        <v>202</v>
      </c>
      <c r="D600" s="210" t="s">
        <v>82</v>
      </c>
      <c r="E600" s="214" t="s">
        <v>155</v>
      </c>
      <c r="F600" s="273">
        <v>7.89</v>
      </c>
      <c r="G600" s="214" t="s">
        <v>24</v>
      </c>
      <c r="H600" s="221">
        <f t="shared" si="30"/>
        <v>7.89</v>
      </c>
      <c r="I600" s="222">
        <v>200000</v>
      </c>
      <c r="J600" s="223">
        <f t="shared" si="31"/>
        <v>1000000</v>
      </c>
      <c r="K600" s="258"/>
    </row>
    <row r="601" spans="1:11" ht="19.5" customHeight="1">
      <c r="A601" s="257">
        <v>71</v>
      </c>
      <c r="B601" s="225">
        <v>2</v>
      </c>
      <c r="C601" s="224" t="s">
        <v>203</v>
      </c>
      <c r="D601" s="230" t="s">
        <v>26</v>
      </c>
      <c r="E601" s="225" t="s">
        <v>155</v>
      </c>
      <c r="F601" s="281">
        <v>7.83</v>
      </c>
      <c r="G601" s="225" t="s">
        <v>24</v>
      </c>
      <c r="H601" s="226">
        <f t="shared" si="30"/>
        <v>7.83</v>
      </c>
      <c r="I601" s="227">
        <v>200000</v>
      </c>
      <c r="J601" s="228">
        <f t="shared" si="31"/>
        <v>1000000</v>
      </c>
      <c r="K601" s="259"/>
    </row>
    <row r="602" spans="1:11" ht="19.5" customHeight="1">
      <c r="A602" s="257">
        <v>72</v>
      </c>
      <c r="B602" s="214">
        <v>1</v>
      </c>
      <c r="C602" s="220" t="s">
        <v>205</v>
      </c>
      <c r="D602" s="210" t="s">
        <v>144</v>
      </c>
      <c r="E602" s="214" t="s">
        <v>87</v>
      </c>
      <c r="F602" s="273">
        <v>7.83</v>
      </c>
      <c r="G602" s="214" t="s">
        <v>24</v>
      </c>
      <c r="H602" s="221">
        <f t="shared" si="30"/>
        <v>7.83</v>
      </c>
      <c r="I602" s="222">
        <v>200000</v>
      </c>
      <c r="J602" s="223">
        <f t="shared" si="31"/>
        <v>1000000</v>
      </c>
      <c r="K602" s="258"/>
    </row>
    <row r="603" spans="1:11" ht="19.5" customHeight="1">
      <c r="A603" s="257">
        <v>73</v>
      </c>
      <c r="B603" s="206">
        <v>2</v>
      </c>
      <c r="C603" s="229" t="s">
        <v>50</v>
      </c>
      <c r="D603" s="211" t="s">
        <v>84</v>
      </c>
      <c r="E603" s="206" t="s">
        <v>87</v>
      </c>
      <c r="F603" s="274">
        <v>7.69</v>
      </c>
      <c r="G603" s="206" t="s">
        <v>24</v>
      </c>
      <c r="H603" s="213">
        <f t="shared" si="30"/>
        <v>7.69</v>
      </c>
      <c r="I603" s="222">
        <v>200000</v>
      </c>
      <c r="J603" s="219">
        <f t="shared" si="31"/>
        <v>1000000</v>
      </c>
      <c r="K603" s="207"/>
    </row>
    <row r="604" spans="1:11" ht="19.5" customHeight="1">
      <c r="A604" s="257">
        <v>74</v>
      </c>
      <c r="B604" s="206">
        <v>3</v>
      </c>
      <c r="C604" s="229" t="s">
        <v>142</v>
      </c>
      <c r="D604" s="211" t="s">
        <v>204</v>
      </c>
      <c r="E604" s="206" t="s">
        <v>87</v>
      </c>
      <c r="F604" s="274">
        <v>7.69</v>
      </c>
      <c r="G604" s="206" t="s">
        <v>24</v>
      </c>
      <c r="H604" s="213">
        <f t="shared" si="30"/>
        <v>7.69</v>
      </c>
      <c r="I604" s="222">
        <v>200000</v>
      </c>
      <c r="J604" s="219">
        <f t="shared" si="31"/>
        <v>1000000</v>
      </c>
      <c r="K604" s="207"/>
    </row>
    <row r="605" spans="1:11" ht="19.5" customHeight="1">
      <c r="A605" s="257">
        <v>75</v>
      </c>
      <c r="B605" s="225">
        <v>4</v>
      </c>
      <c r="C605" s="224" t="s">
        <v>50</v>
      </c>
      <c r="D605" s="230" t="s">
        <v>79</v>
      </c>
      <c r="E605" s="225" t="s">
        <v>87</v>
      </c>
      <c r="F605" s="281">
        <v>7.66</v>
      </c>
      <c r="G605" s="225" t="s">
        <v>24</v>
      </c>
      <c r="H605" s="226">
        <f t="shared" si="30"/>
        <v>7.66</v>
      </c>
      <c r="I605" s="227">
        <v>200000</v>
      </c>
      <c r="J605" s="228">
        <f t="shared" si="31"/>
        <v>1000000</v>
      </c>
      <c r="K605" s="259"/>
    </row>
    <row r="606" spans="1:11" ht="19.5" customHeight="1">
      <c r="A606" s="257">
        <v>76</v>
      </c>
      <c r="B606" s="214">
        <v>1</v>
      </c>
      <c r="C606" s="220" t="s">
        <v>165</v>
      </c>
      <c r="D606" s="210" t="s">
        <v>206</v>
      </c>
      <c r="E606" s="214" t="s">
        <v>148</v>
      </c>
      <c r="F606" s="273">
        <v>8</v>
      </c>
      <c r="G606" s="214" t="s">
        <v>24</v>
      </c>
      <c r="H606" s="221">
        <f t="shared" si="30"/>
        <v>8</v>
      </c>
      <c r="I606" s="222">
        <v>250000</v>
      </c>
      <c r="J606" s="223">
        <f t="shared" si="31"/>
        <v>1250000</v>
      </c>
      <c r="K606" s="258"/>
    </row>
    <row r="607" spans="1:11" ht="19.5" customHeight="1">
      <c r="A607" s="257">
        <v>77</v>
      </c>
      <c r="B607" s="206">
        <v>2</v>
      </c>
      <c r="C607" s="229" t="s">
        <v>207</v>
      </c>
      <c r="D607" s="211" t="s">
        <v>161</v>
      </c>
      <c r="E607" s="206" t="s">
        <v>148</v>
      </c>
      <c r="F607" s="274">
        <v>7.77</v>
      </c>
      <c r="G607" s="206" t="s">
        <v>24</v>
      </c>
      <c r="H607" s="213">
        <f t="shared" si="30"/>
        <v>7.77</v>
      </c>
      <c r="I607" s="222">
        <v>200000</v>
      </c>
      <c r="J607" s="219">
        <f t="shared" si="31"/>
        <v>1000000</v>
      </c>
      <c r="K607" s="207"/>
    </row>
    <row r="608" spans="1:11" ht="19.5" customHeight="1">
      <c r="A608" s="257">
        <v>78</v>
      </c>
      <c r="B608" s="206">
        <v>3</v>
      </c>
      <c r="C608" s="229" t="s">
        <v>73</v>
      </c>
      <c r="D608" s="211" t="s">
        <v>115</v>
      </c>
      <c r="E608" s="206" t="s">
        <v>148</v>
      </c>
      <c r="F608" s="274">
        <v>7.66</v>
      </c>
      <c r="G608" s="206" t="s">
        <v>24</v>
      </c>
      <c r="H608" s="213">
        <f t="shared" si="30"/>
        <v>7.66</v>
      </c>
      <c r="I608" s="222">
        <v>200000</v>
      </c>
      <c r="J608" s="219">
        <f t="shared" si="31"/>
        <v>1000000</v>
      </c>
      <c r="K608" s="207"/>
    </row>
    <row r="609" spans="1:11" ht="19.5" customHeight="1">
      <c r="A609" s="257">
        <v>79</v>
      </c>
      <c r="B609" s="206">
        <v>4</v>
      </c>
      <c r="C609" s="229" t="s">
        <v>123</v>
      </c>
      <c r="D609" s="211" t="s">
        <v>192</v>
      </c>
      <c r="E609" s="206" t="s">
        <v>148</v>
      </c>
      <c r="F609" s="274">
        <v>7.63</v>
      </c>
      <c r="G609" s="206" t="s">
        <v>24</v>
      </c>
      <c r="H609" s="213">
        <f t="shared" si="30"/>
        <v>7.63</v>
      </c>
      <c r="I609" s="222">
        <v>200000</v>
      </c>
      <c r="J609" s="219">
        <f t="shared" si="31"/>
        <v>1000000</v>
      </c>
      <c r="K609" s="207"/>
    </row>
    <row r="610" spans="1:11" ht="19.5" customHeight="1">
      <c r="A610" s="257">
        <v>80</v>
      </c>
      <c r="B610" s="225">
        <v>5</v>
      </c>
      <c r="C610" s="224" t="s">
        <v>108</v>
      </c>
      <c r="D610" s="230" t="s">
        <v>45</v>
      </c>
      <c r="E610" s="225" t="s">
        <v>148</v>
      </c>
      <c r="F610" s="281">
        <v>7.6</v>
      </c>
      <c r="G610" s="225" t="s">
        <v>24</v>
      </c>
      <c r="H610" s="226">
        <f t="shared" si="30"/>
        <v>7.6</v>
      </c>
      <c r="I610" s="222">
        <v>200000</v>
      </c>
      <c r="J610" s="228">
        <f t="shared" si="31"/>
        <v>1000000</v>
      </c>
      <c r="K610" s="259"/>
    </row>
    <row r="611" spans="1:11" ht="19.5" customHeight="1">
      <c r="A611" s="257">
        <v>81</v>
      </c>
      <c r="B611" s="214">
        <v>1</v>
      </c>
      <c r="C611" s="220" t="s">
        <v>208</v>
      </c>
      <c r="D611" s="210" t="s">
        <v>43</v>
      </c>
      <c r="E611" s="214" t="s">
        <v>90</v>
      </c>
      <c r="F611" s="273">
        <v>8.67</v>
      </c>
      <c r="G611" s="214" t="s">
        <v>24</v>
      </c>
      <c r="H611" s="221">
        <f t="shared" si="30"/>
        <v>8.67</v>
      </c>
      <c r="I611" s="222">
        <v>250000</v>
      </c>
      <c r="J611" s="223">
        <f t="shared" si="31"/>
        <v>1250000</v>
      </c>
      <c r="K611" s="258"/>
    </row>
    <row r="612" spans="1:11" ht="19.5" customHeight="1">
      <c r="A612" s="257">
        <v>82</v>
      </c>
      <c r="B612" s="225">
        <v>2</v>
      </c>
      <c r="C612" s="224" t="s">
        <v>209</v>
      </c>
      <c r="D612" s="230" t="s">
        <v>43</v>
      </c>
      <c r="E612" s="225" t="s">
        <v>90</v>
      </c>
      <c r="F612" s="281">
        <v>7.85</v>
      </c>
      <c r="G612" s="225" t="s">
        <v>24</v>
      </c>
      <c r="H612" s="226">
        <f t="shared" si="30"/>
        <v>7.85</v>
      </c>
      <c r="I612" s="222">
        <v>200000</v>
      </c>
      <c r="J612" s="228">
        <f t="shared" si="31"/>
        <v>1000000</v>
      </c>
      <c r="K612" s="259"/>
    </row>
    <row r="613" spans="1:11" ht="19.5" customHeight="1">
      <c r="A613" s="257">
        <v>83</v>
      </c>
      <c r="B613" s="214">
        <v>1</v>
      </c>
      <c r="C613" s="277" t="s">
        <v>210</v>
      </c>
      <c r="D613" s="278" t="s">
        <v>211</v>
      </c>
      <c r="E613" s="214" t="s">
        <v>156</v>
      </c>
      <c r="F613" s="297">
        <v>7.83</v>
      </c>
      <c r="G613" s="214" t="s">
        <v>24</v>
      </c>
      <c r="H613" s="221">
        <f t="shared" si="30"/>
        <v>7.83</v>
      </c>
      <c r="I613" s="222">
        <v>200000</v>
      </c>
      <c r="J613" s="223">
        <f t="shared" si="31"/>
        <v>1000000</v>
      </c>
      <c r="K613" s="258"/>
    </row>
    <row r="614" spans="1:11" ht="19.5" customHeight="1">
      <c r="A614" s="257">
        <v>84</v>
      </c>
      <c r="B614" s="225">
        <v>2</v>
      </c>
      <c r="C614" s="279" t="s">
        <v>212</v>
      </c>
      <c r="D614" s="280" t="s">
        <v>213</v>
      </c>
      <c r="E614" s="225" t="s">
        <v>156</v>
      </c>
      <c r="F614" s="302">
        <v>7.76</v>
      </c>
      <c r="G614" s="225" t="s">
        <v>24</v>
      </c>
      <c r="H614" s="226">
        <f t="shared" si="30"/>
        <v>7.76</v>
      </c>
      <c r="I614" s="227">
        <v>200000</v>
      </c>
      <c r="J614" s="228">
        <f t="shared" si="31"/>
        <v>1000000</v>
      </c>
      <c r="K614" s="259"/>
    </row>
    <row r="615" spans="1:11" ht="19.5" customHeight="1">
      <c r="A615" s="257">
        <v>85</v>
      </c>
      <c r="B615" s="214">
        <v>1</v>
      </c>
      <c r="C615" s="277" t="s">
        <v>214</v>
      </c>
      <c r="D615" s="278" t="s">
        <v>215</v>
      </c>
      <c r="E615" s="214" t="s">
        <v>157</v>
      </c>
      <c r="F615" s="273">
        <v>7.66</v>
      </c>
      <c r="G615" s="214" t="s">
        <v>24</v>
      </c>
      <c r="H615" s="221">
        <f t="shared" si="30"/>
        <v>7.66</v>
      </c>
      <c r="I615" s="222">
        <v>200000</v>
      </c>
      <c r="J615" s="223">
        <f t="shared" si="31"/>
        <v>1000000</v>
      </c>
      <c r="K615" s="258"/>
    </row>
    <row r="616" spans="1:11" ht="19.5" customHeight="1">
      <c r="A616" s="257">
        <v>86</v>
      </c>
      <c r="B616" s="225">
        <v>2</v>
      </c>
      <c r="C616" s="279" t="s">
        <v>216</v>
      </c>
      <c r="D616" s="280" t="s">
        <v>217</v>
      </c>
      <c r="E616" s="225" t="s">
        <v>157</v>
      </c>
      <c r="F616" s="281">
        <v>7.55</v>
      </c>
      <c r="G616" s="225" t="s">
        <v>24</v>
      </c>
      <c r="H616" s="226">
        <f t="shared" si="30"/>
        <v>7.55</v>
      </c>
      <c r="I616" s="227">
        <v>200000</v>
      </c>
      <c r="J616" s="228">
        <f t="shared" si="31"/>
        <v>1000000</v>
      </c>
      <c r="K616" s="259"/>
    </row>
    <row r="617" spans="1:11" ht="19.5" customHeight="1">
      <c r="A617" s="257">
        <v>87</v>
      </c>
      <c r="B617" s="282">
        <v>1</v>
      </c>
      <c r="C617" s="283" t="s">
        <v>214</v>
      </c>
      <c r="D617" s="284" t="s">
        <v>218</v>
      </c>
      <c r="E617" s="282" t="s">
        <v>158</v>
      </c>
      <c r="F617" s="285">
        <v>8.05</v>
      </c>
      <c r="G617" s="300" t="s">
        <v>24</v>
      </c>
      <c r="H617" s="286">
        <f t="shared" si="30"/>
        <v>8.05</v>
      </c>
      <c r="I617" s="287">
        <v>250000</v>
      </c>
      <c r="J617" s="301">
        <f t="shared" si="31"/>
        <v>1250000</v>
      </c>
      <c r="K617" s="267"/>
    </row>
    <row r="618" spans="1:11" ht="19.5" customHeight="1">
      <c r="A618" s="257">
        <v>88</v>
      </c>
      <c r="B618" s="214">
        <v>1</v>
      </c>
      <c r="C618" s="277" t="s">
        <v>219</v>
      </c>
      <c r="D618" s="278" t="s">
        <v>62</v>
      </c>
      <c r="E618" s="214" t="s">
        <v>159</v>
      </c>
      <c r="F618" s="273">
        <v>8.09</v>
      </c>
      <c r="G618" s="214" t="s">
        <v>24</v>
      </c>
      <c r="H618" s="221">
        <f t="shared" si="30"/>
        <v>8.09</v>
      </c>
      <c r="I618" s="216">
        <v>250000</v>
      </c>
      <c r="J618" s="223">
        <f t="shared" si="31"/>
        <v>1250000</v>
      </c>
      <c r="K618" s="258"/>
    </row>
    <row r="619" spans="1:11" ht="19.5" customHeight="1">
      <c r="A619" s="257">
        <v>89</v>
      </c>
      <c r="B619" s="225">
        <v>2</v>
      </c>
      <c r="C619" s="279" t="s">
        <v>212</v>
      </c>
      <c r="D619" s="280" t="s">
        <v>41</v>
      </c>
      <c r="E619" s="225" t="s">
        <v>159</v>
      </c>
      <c r="F619" s="281">
        <v>7.77</v>
      </c>
      <c r="G619" s="225" t="s">
        <v>24</v>
      </c>
      <c r="H619" s="226">
        <f t="shared" si="30"/>
        <v>7.77</v>
      </c>
      <c r="I619" s="222">
        <v>200000</v>
      </c>
      <c r="J619" s="228">
        <f t="shared" si="31"/>
        <v>1000000</v>
      </c>
      <c r="K619" s="259"/>
    </row>
    <row r="620" spans="1:11" ht="19.5" customHeight="1">
      <c r="A620" s="257">
        <v>90</v>
      </c>
      <c r="B620" s="214">
        <v>1</v>
      </c>
      <c r="C620" s="277" t="s">
        <v>220</v>
      </c>
      <c r="D620" s="278" t="s">
        <v>221</v>
      </c>
      <c r="E620" s="214" t="s">
        <v>160</v>
      </c>
      <c r="F620" s="295">
        <v>8.25</v>
      </c>
      <c r="G620" s="214" t="s">
        <v>24</v>
      </c>
      <c r="H620" s="221">
        <f t="shared" si="30"/>
        <v>8.25</v>
      </c>
      <c r="I620" s="222">
        <v>250000</v>
      </c>
      <c r="J620" s="223">
        <f t="shared" si="31"/>
        <v>1250000</v>
      </c>
      <c r="K620" s="258"/>
    </row>
    <row r="621" spans="1:11" ht="19.5" customHeight="1">
      <c r="A621" s="257">
        <v>91</v>
      </c>
      <c r="B621" s="206">
        <v>2</v>
      </c>
      <c r="C621" s="275" t="s">
        <v>212</v>
      </c>
      <c r="D621" s="276" t="s">
        <v>41</v>
      </c>
      <c r="E621" s="206" t="s">
        <v>160</v>
      </c>
      <c r="F621" s="296">
        <v>8</v>
      </c>
      <c r="G621" s="206" t="s">
        <v>24</v>
      </c>
      <c r="H621" s="213">
        <f t="shared" si="30"/>
        <v>8</v>
      </c>
      <c r="I621" s="222">
        <v>250000</v>
      </c>
      <c r="J621" s="219">
        <f t="shared" si="31"/>
        <v>1250000</v>
      </c>
      <c r="K621" s="207"/>
    </row>
    <row r="622" spans="1:11" ht="19.5" customHeight="1">
      <c r="A622" s="257">
        <v>92</v>
      </c>
      <c r="B622" s="206">
        <v>3</v>
      </c>
      <c r="C622" s="275" t="s">
        <v>216</v>
      </c>
      <c r="D622" s="276" t="s">
        <v>222</v>
      </c>
      <c r="E622" s="206" t="s">
        <v>160</v>
      </c>
      <c r="F622" s="296">
        <v>7.82</v>
      </c>
      <c r="G622" s="206" t="s">
        <v>24</v>
      </c>
      <c r="H622" s="213">
        <f t="shared" si="30"/>
        <v>7.82</v>
      </c>
      <c r="I622" s="222">
        <v>200000</v>
      </c>
      <c r="J622" s="219">
        <f t="shared" si="31"/>
        <v>1000000</v>
      </c>
      <c r="K622" s="207"/>
    </row>
    <row r="623" spans="1:11" ht="19.5" customHeight="1">
      <c r="A623" s="257">
        <v>93</v>
      </c>
      <c r="B623" s="206">
        <v>4</v>
      </c>
      <c r="C623" s="275" t="s">
        <v>223</v>
      </c>
      <c r="D623" s="276" t="s">
        <v>224</v>
      </c>
      <c r="E623" s="206" t="s">
        <v>160</v>
      </c>
      <c r="F623" s="296">
        <v>7.71</v>
      </c>
      <c r="G623" s="206" t="s">
        <v>24</v>
      </c>
      <c r="H623" s="213">
        <f t="shared" si="30"/>
        <v>7.71</v>
      </c>
      <c r="I623" s="222">
        <v>200000</v>
      </c>
      <c r="J623" s="219">
        <f t="shared" si="31"/>
        <v>1000000</v>
      </c>
      <c r="K623" s="207"/>
    </row>
    <row r="624" spans="1:11" ht="18.75">
      <c r="A624" s="266"/>
      <c r="B624" s="262"/>
      <c r="C624" s="260" t="s">
        <v>125</v>
      </c>
      <c r="D624" s="261"/>
      <c r="E624" s="237"/>
      <c r="F624" s="237"/>
      <c r="G624" s="262"/>
      <c r="H624" s="262"/>
      <c r="I624" s="263"/>
      <c r="J624" s="268">
        <f>SUM(J531:J623)</f>
        <v>101500000</v>
      </c>
      <c r="K624" s="264"/>
    </row>
    <row r="625" spans="1:11" ht="15">
      <c r="A625" s="75"/>
      <c r="B625" s="75"/>
      <c r="C625" s="75"/>
      <c r="D625" s="75"/>
      <c r="E625" s="75"/>
      <c r="F625" s="75"/>
      <c r="G625" s="75"/>
      <c r="H625" s="75"/>
      <c r="I625" s="75"/>
      <c r="J625" s="76"/>
      <c r="K625" s="75"/>
    </row>
    <row r="626" spans="3:11" ht="17.25">
      <c r="C626" s="78" t="s">
        <v>52</v>
      </c>
      <c r="D626" s="78"/>
      <c r="E626" s="78"/>
      <c r="F626" s="78"/>
      <c r="G626" s="78" t="s">
        <v>227</v>
      </c>
      <c r="H626" s="79"/>
      <c r="I626" s="78"/>
      <c r="J626" s="80" t="s">
        <v>150</v>
      </c>
      <c r="K626" s="77"/>
    </row>
    <row r="627" spans="3:11" ht="15.75">
      <c r="C627" s="81"/>
      <c r="D627" s="81"/>
      <c r="E627" s="81"/>
      <c r="F627" s="81"/>
      <c r="G627" s="81"/>
      <c r="H627" s="82"/>
      <c r="I627" s="83"/>
      <c r="J627" s="83"/>
      <c r="K627" s="77"/>
    </row>
    <row r="628" spans="3:11" ht="15.75">
      <c r="C628" s="81"/>
      <c r="D628" s="81"/>
      <c r="E628" s="81"/>
      <c r="F628" s="81"/>
      <c r="G628" s="81"/>
      <c r="H628" s="82"/>
      <c r="I628" s="83"/>
      <c r="J628" s="83"/>
      <c r="K628" s="77"/>
    </row>
    <row r="629" spans="3:11" ht="15.75">
      <c r="C629" s="81"/>
      <c r="D629" s="81"/>
      <c r="E629" s="81"/>
      <c r="F629" s="81"/>
      <c r="G629" s="81"/>
      <c r="H629" s="82"/>
      <c r="I629" s="83"/>
      <c r="J629" s="83"/>
      <c r="K629" s="77"/>
    </row>
    <row r="630" spans="3:10" ht="18">
      <c r="C630" s="84"/>
      <c r="D630" s="84"/>
      <c r="E630" s="81"/>
      <c r="F630" s="84"/>
      <c r="G630" s="85" t="s">
        <v>402</v>
      </c>
      <c r="H630" s="86"/>
      <c r="I630" s="85"/>
      <c r="J630" s="87" t="s">
        <v>149</v>
      </c>
    </row>
    <row r="650" spans="1:11" ht="17.25">
      <c r="A650" s="431" t="s">
        <v>0</v>
      </c>
      <c r="B650" s="431"/>
      <c r="C650" s="431"/>
      <c r="D650" s="431"/>
      <c r="E650" s="433" t="s">
        <v>58</v>
      </c>
      <c r="F650" s="433"/>
      <c r="G650" s="433"/>
      <c r="H650" s="433"/>
      <c r="I650" s="433"/>
      <c r="J650" s="433"/>
      <c r="K650" s="433"/>
    </row>
    <row r="651" spans="1:11" ht="17.25">
      <c r="A651" s="434" t="s">
        <v>1</v>
      </c>
      <c r="B651" s="434"/>
      <c r="C651" s="434"/>
      <c r="D651" s="99"/>
      <c r="E651" s="413" t="s">
        <v>59</v>
      </c>
      <c r="F651" s="413"/>
      <c r="G651" s="413"/>
      <c r="H651" s="413"/>
      <c r="I651" s="413"/>
      <c r="J651" s="413"/>
      <c r="K651" s="413"/>
    </row>
    <row r="652" spans="1:11" ht="15.75">
      <c r="A652" s="1"/>
      <c r="B652" s="265"/>
      <c r="C652" s="3"/>
      <c r="D652" s="3"/>
      <c r="E652" s="4"/>
      <c r="F652" s="3"/>
      <c r="G652" s="5"/>
      <c r="H652" s="5"/>
      <c r="I652" s="6"/>
      <c r="J652" s="7"/>
      <c r="K652" s="3"/>
    </row>
    <row r="653" spans="1:11" ht="21.75" customHeight="1">
      <c r="A653" s="8" t="s">
        <v>3</v>
      </c>
      <c r="B653" s="9" t="s">
        <v>4</v>
      </c>
      <c r="C653" s="10"/>
      <c r="D653" s="11"/>
      <c r="E653" s="12"/>
      <c r="F653" s="13" t="s">
        <v>5</v>
      </c>
      <c r="G653" s="14"/>
      <c r="H653" s="14"/>
      <c r="I653" s="15" t="s">
        <v>6</v>
      </c>
      <c r="J653" s="16" t="s">
        <v>7</v>
      </c>
      <c r="K653" s="17" t="s">
        <v>8</v>
      </c>
    </row>
    <row r="654" spans="1:11" ht="21.75" customHeight="1">
      <c r="A654" s="18" t="s">
        <v>9</v>
      </c>
      <c r="B654" s="19" t="s">
        <v>9</v>
      </c>
      <c r="C654" s="100" t="s">
        <v>10</v>
      </c>
      <c r="D654" s="19"/>
      <c r="E654" s="20" t="s">
        <v>11</v>
      </c>
      <c r="F654" s="20" t="s">
        <v>12</v>
      </c>
      <c r="G654" s="21" t="s">
        <v>13</v>
      </c>
      <c r="H654" s="21" t="s">
        <v>7</v>
      </c>
      <c r="I654" s="22" t="s">
        <v>14</v>
      </c>
      <c r="J654" s="23" t="s">
        <v>15</v>
      </c>
      <c r="K654" s="21" t="s">
        <v>16</v>
      </c>
    </row>
    <row r="655" spans="1:11" ht="21.75" customHeight="1">
      <c r="A655" s="24"/>
      <c r="B655" s="25" t="s">
        <v>17</v>
      </c>
      <c r="C655" s="26"/>
      <c r="D655" s="27"/>
      <c r="E655" s="28"/>
      <c r="F655" s="28" t="s">
        <v>18</v>
      </c>
      <c r="G655" s="29" t="s">
        <v>19</v>
      </c>
      <c r="H655" s="29"/>
      <c r="I655" s="30"/>
      <c r="J655" s="30" t="s">
        <v>20</v>
      </c>
      <c r="K655" s="31"/>
    </row>
    <row r="656" spans="1:11" ht="21.75" customHeight="1">
      <c r="A656" s="32">
        <v>1</v>
      </c>
      <c r="B656" s="34">
        <v>1</v>
      </c>
      <c r="C656" s="103" t="s">
        <v>27</v>
      </c>
      <c r="D656" s="123" t="s">
        <v>28</v>
      </c>
      <c r="E656" s="34" t="s">
        <v>23</v>
      </c>
      <c r="F656" s="117">
        <v>8.333333333333334</v>
      </c>
      <c r="G656" s="35" t="s">
        <v>24</v>
      </c>
      <c r="H656" s="117">
        <v>8.333333333333334</v>
      </c>
      <c r="I656" s="37">
        <v>200000</v>
      </c>
      <c r="J656" s="38">
        <f aca="true" t="shared" si="32" ref="J656:J681">I656*5</f>
        <v>1000000</v>
      </c>
      <c r="K656" s="39"/>
    </row>
    <row r="657" spans="1:11" ht="21.75" customHeight="1">
      <c r="A657" s="118">
        <v>2</v>
      </c>
      <c r="B657" s="62">
        <v>2</v>
      </c>
      <c r="C657" s="107" t="s">
        <v>25</v>
      </c>
      <c r="D657" s="105" t="s">
        <v>26</v>
      </c>
      <c r="E657" s="62" t="s">
        <v>23</v>
      </c>
      <c r="F657" s="119">
        <v>8.19047619047619</v>
      </c>
      <c r="G657" s="120" t="s">
        <v>24</v>
      </c>
      <c r="H657" s="119">
        <v>8.19047619047619</v>
      </c>
      <c r="I657" s="64">
        <v>200000</v>
      </c>
      <c r="J657" s="65">
        <f t="shared" si="32"/>
        <v>1000000</v>
      </c>
      <c r="K657" s="66"/>
    </row>
    <row r="658" spans="1:11" ht="21.75" customHeight="1">
      <c r="A658" s="118">
        <v>3</v>
      </c>
      <c r="B658" s="62">
        <v>3</v>
      </c>
      <c r="C658" s="107" t="s">
        <v>60</v>
      </c>
      <c r="D658" s="105" t="s">
        <v>41</v>
      </c>
      <c r="E658" s="62" t="s">
        <v>23</v>
      </c>
      <c r="F658" s="119">
        <v>8.19047619047619</v>
      </c>
      <c r="G658" s="120" t="s">
        <v>24</v>
      </c>
      <c r="H658" s="119">
        <v>8.19047619047619</v>
      </c>
      <c r="I658" s="64">
        <v>200000</v>
      </c>
      <c r="J658" s="65">
        <f t="shared" si="32"/>
        <v>1000000</v>
      </c>
      <c r="K658" s="66"/>
    </row>
    <row r="659" spans="1:11" ht="21.75" customHeight="1">
      <c r="A659" s="118">
        <v>4</v>
      </c>
      <c r="B659" s="62">
        <v>4</v>
      </c>
      <c r="C659" s="107" t="s">
        <v>61</v>
      </c>
      <c r="D659" s="105" t="s">
        <v>62</v>
      </c>
      <c r="E659" s="62" t="s">
        <v>23</v>
      </c>
      <c r="F659" s="119">
        <v>8.142857142857142</v>
      </c>
      <c r="G659" s="116" t="s">
        <v>32</v>
      </c>
      <c r="H659" s="119">
        <v>8.142857142857142</v>
      </c>
      <c r="I659" s="64">
        <v>200000</v>
      </c>
      <c r="J659" s="65">
        <f t="shared" si="32"/>
        <v>1000000</v>
      </c>
      <c r="K659" s="66"/>
    </row>
    <row r="660" spans="1:11" ht="21.75" customHeight="1">
      <c r="A660" s="118">
        <v>5</v>
      </c>
      <c r="B660" s="62">
        <v>5</v>
      </c>
      <c r="C660" s="107" t="s">
        <v>63</v>
      </c>
      <c r="D660" s="105" t="s">
        <v>35</v>
      </c>
      <c r="E660" s="62" t="s">
        <v>23</v>
      </c>
      <c r="F660" s="119">
        <v>8</v>
      </c>
      <c r="G660" s="120" t="s">
        <v>24</v>
      </c>
      <c r="H660" s="119">
        <v>8</v>
      </c>
      <c r="I660" s="64">
        <v>200000</v>
      </c>
      <c r="J660" s="65">
        <f t="shared" si="32"/>
        <v>1000000</v>
      </c>
      <c r="K660" s="66"/>
    </row>
    <row r="661" spans="1:11" ht="21.75" customHeight="1">
      <c r="A661" s="118">
        <v>6</v>
      </c>
      <c r="B661" s="62">
        <v>6</v>
      </c>
      <c r="C661" s="107" t="s">
        <v>50</v>
      </c>
      <c r="D661" s="105" t="s">
        <v>64</v>
      </c>
      <c r="E661" s="62" t="s">
        <v>23</v>
      </c>
      <c r="F661" s="119">
        <v>8</v>
      </c>
      <c r="G661" s="120" t="s">
        <v>24</v>
      </c>
      <c r="H661" s="119">
        <v>8</v>
      </c>
      <c r="I661" s="64">
        <v>200000</v>
      </c>
      <c r="J661" s="65">
        <f t="shared" si="32"/>
        <v>1000000</v>
      </c>
      <c r="K661" s="66"/>
    </row>
    <row r="662" spans="1:11" ht="21.75" customHeight="1">
      <c r="A662" s="118">
        <v>7</v>
      </c>
      <c r="B662" s="62">
        <v>7</v>
      </c>
      <c r="C662" s="107" t="s">
        <v>21</v>
      </c>
      <c r="D662" s="105" t="s">
        <v>22</v>
      </c>
      <c r="E662" s="62" t="s">
        <v>23</v>
      </c>
      <c r="F662" s="119">
        <v>8</v>
      </c>
      <c r="G662" s="120" t="s">
        <v>24</v>
      </c>
      <c r="H662" s="119">
        <v>8</v>
      </c>
      <c r="I662" s="64">
        <v>200000</v>
      </c>
      <c r="J662" s="65">
        <f t="shared" si="32"/>
        <v>1000000</v>
      </c>
      <c r="K662" s="66"/>
    </row>
    <row r="663" spans="1:11" ht="21.75" customHeight="1">
      <c r="A663" s="118">
        <v>8</v>
      </c>
      <c r="B663" s="62">
        <v>8</v>
      </c>
      <c r="C663" s="136" t="s">
        <v>40</v>
      </c>
      <c r="D663" s="137" t="s">
        <v>65</v>
      </c>
      <c r="E663" s="62" t="s">
        <v>23</v>
      </c>
      <c r="F663" s="119">
        <v>7.9523809523809526</v>
      </c>
      <c r="G663" s="120" t="s">
        <v>24</v>
      </c>
      <c r="H663" s="119">
        <v>7.9523809523809526</v>
      </c>
      <c r="I663" s="64">
        <v>150000</v>
      </c>
      <c r="J663" s="65">
        <f t="shared" si="32"/>
        <v>750000</v>
      </c>
      <c r="K663" s="66"/>
    </row>
    <row r="664" spans="1:11" ht="21.75" customHeight="1">
      <c r="A664" s="118">
        <v>9</v>
      </c>
      <c r="B664" s="62">
        <v>9</v>
      </c>
      <c r="C664" s="107" t="s">
        <v>34</v>
      </c>
      <c r="D664" s="105" t="s">
        <v>66</v>
      </c>
      <c r="E664" s="62" t="s">
        <v>23</v>
      </c>
      <c r="F664" s="119">
        <v>7.9523809523809526</v>
      </c>
      <c r="G664" s="120" t="s">
        <v>24</v>
      </c>
      <c r="H664" s="119">
        <v>7.9523809523809526</v>
      </c>
      <c r="I664" s="64">
        <v>150000</v>
      </c>
      <c r="J664" s="65">
        <f t="shared" si="32"/>
        <v>750000</v>
      </c>
      <c r="K664" s="66"/>
    </row>
    <row r="665" spans="1:11" ht="21.75" customHeight="1">
      <c r="A665" s="67">
        <v>10</v>
      </c>
      <c r="B665" s="49">
        <v>10</v>
      </c>
      <c r="C665" s="110" t="s">
        <v>21</v>
      </c>
      <c r="D665" s="138" t="s">
        <v>43</v>
      </c>
      <c r="E665" s="49" t="s">
        <v>23</v>
      </c>
      <c r="F665" s="121">
        <v>7.809523809523809</v>
      </c>
      <c r="G665" s="50" t="s">
        <v>24</v>
      </c>
      <c r="H665" s="121">
        <v>7.809523809523809</v>
      </c>
      <c r="I665" s="52">
        <v>150000</v>
      </c>
      <c r="J665" s="53">
        <f t="shared" si="32"/>
        <v>750000</v>
      </c>
      <c r="K665" s="54"/>
    </row>
    <row r="666" spans="1:11" ht="21.75" customHeight="1">
      <c r="A666" s="114">
        <v>11</v>
      </c>
      <c r="B666" s="56">
        <v>1</v>
      </c>
      <c r="C666" s="104" t="s">
        <v>21</v>
      </c>
      <c r="D666" s="115" t="s">
        <v>33</v>
      </c>
      <c r="E666" s="56" t="s">
        <v>31</v>
      </c>
      <c r="F666" s="150">
        <v>8.826086956521738</v>
      </c>
      <c r="G666" s="35" t="s">
        <v>24</v>
      </c>
      <c r="H666" s="151">
        <v>8.826086956521738</v>
      </c>
      <c r="I666" s="58">
        <v>200000</v>
      </c>
      <c r="J666" s="59">
        <f t="shared" si="32"/>
        <v>1000000</v>
      </c>
      <c r="K666" s="60"/>
    </row>
    <row r="667" spans="1:11" ht="21.75" customHeight="1">
      <c r="A667" s="40">
        <v>12</v>
      </c>
      <c r="B667" s="62">
        <v>2</v>
      </c>
      <c r="C667" s="102" t="s">
        <v>34</v>
      </c>
      <c r="D667" s="105" t="s">
        <v>35</v>
      </c>
      <c r="E667" s="62" t="s">
        <v>31</v>
      </c>
      <c r="F667" s="152">
        <v>8.304347826086957</v>
      </c>
      <c r="G667" s="120" t="s">
        <v>24</v>
      </c>
      <c r="H667" s="153">
        <v>8.304347826086957</v>
      </c>
      <c r="I667" s="64">
        <v>200000</v>
      </c>
      <c r="J667" s="65">
        <f t="shared" si="32"/>
        <v>1000000</v>
      </c>
      <c r="K667" s="66"/>
    </row>
    <row r="668" spans="1:11" ht="21.75" customHeight="1">
      <c r="A668" s="32">
        <v>13</v>
      </c>
      <c r="B668" s="62">
        <v>3</v>
      </c>
      <c r="C668" s="102" t="s">
        <v>29</v>
      </c>
      <c r="D668" s="105" t="s">
        <v>30</v>
      </c>
      <c r="E668" s="62" t="s">
        <v>31</v>
      </c>
      <c r="F668" s="152">
        <v>8</v>
      </c>
      <c r="G668" s="116" t="s">
        <v>32</v>
      </c>
      <c r="H668" s="153">
        <v>8</v>
      </c>
      <c r="I668" s="64">
        <v>200000</v>
      </c>
      <c r="J668" s="65">
        <f t="shared" si="32"/>
        <v>1000000</v>
      </c>
      <c r="K668" s="66"/>
    </row>
    <row r="669" spans="1:11" ht="21.75" customHeight="1">
      <c r="A669" s="40">
        <v>14</v>
      </c>
      <c r="B669" s="56">
        <v>4</v>
      </c>
      <c r="C669" s="102" t="s">
        <v>67</v>
      </c>
      <c r="D669" s="105" t="s">
        <v>68</v>
      </c>
      <c r="E669" s="62" t="s">
        <v>31</v>
      </c>
      <c r="F669" s="152">
        <v>7.913043478260869</v>
      </c>
      <c r="G669" s="120" t="s">
        <v>24</v>
      </c>
      <c r="H669" s="153">
        <v>7.913043478260869</v>
      </c>
      <c r="I669" s="45">
        <v>150000</v>
      </c>
      <c r="J669" s="65">
        <f t="shared" si="32"/>
        <v>750000</v>
      </c>
      <c r="K669" s="66"/>
    </row>
    <row r="670" spans="1:11" ht="21.75" customHeight="1">
      <c r="A670" s="32">
        <v>15</v>
      </c>
      <c r="B670" s="62">
        <v>5</v>
      </c>
      <c r="C670" s="102" t="s">
        <v>69</v>
      </c>
      <c r="D670" s="105" t="s">
        <v>70</v>
      </c>
      <c r="E670" s="62" t="s">
        <v>31</v>
      </c>
      <c r="F670" s="152">
        <v>7.913043478260869</v>
      </c>
      <c r="G670" s="120" t="s">
        <v>24</v>
      </c>
      <c r="H670" s="153">
        <v>7.913043478260869</v>
      </c>
      <c r="I670" s="45">
        <v>150000</v>
      </c>
      <c r="J670" s="65">
        <f t="shared" si="32"/>
        <v>750000</v>
      </c>
      <c r="K670" s="66"/>
    </row>
    <row r="671" spans="1:11" ht="21.75" customHeight="1">
      <c r="A671" s="40">
        <v>16</v>
      </c>
      <c r="B671" s="62">
        <v>6</v>
      </c>
      <c r="C671" s="102" t="s">
        <v>34</v>
      </c>
      <c r="D671" s="105" t="s">
        <v>49</v>
      </c>
      <c r="E671" s="62" t="s">
        <v>31</v>
      </c>
      <c r="F671" s="152">
        <v>7.826086956521739</v>
      </c>
      <c r="G671" s="120" t="s">
        <v>24</v>
      </c>
      <c r="H671" s="153">
        <v>7.826086956521739</v>
      </c>
      <c r="I671" s="45">
        <v>150000</v>
      </c>
      <c r="J671" s="65">
        <f t="shared" si="32"/>
        <v>750000</v>
      </c>
      <c r="K671" s="66"/>
    </row>
    <row r="672" spans="1:11" ht="21.75" customHeight="1">
      <c r="A672" s="8">
        <v>17</v>
      </c>
      <c r="B672" s="201">
        <v>7</v>
      </c>
      <c r="C672" s="106" t="s">
        <v>71</v>
      </c>
      <c r="D672" s="122" t="s">
        <v>41</v>
      </c>
      <c r="E672" s="42" t="s">
        <v>31</v>
      </c>
      <c r="F672" s="154">
        <v>7.826086956521739</v>
      </c>
      <c r="G672" s="50" t="s">
        <v>24</v>
      </c>
      <c r="H672" s="155">
        <v>7.826086956521739</v>
      </c>
      <c r="I672" s="45">
        <v>150000</v>
      </c>
      <c r="J672" s="46">
        <f t="shared" si="32"/>
        <v>750000</v>
      </c>
      <c r="K672" s="47"/>
    </row>
    <row r="673" spans="1:11" ht="21.75" customHeight="1">
      <c r="A673" s="32">
        <v>18</v>
      </c>
      <c r="B673" s="34">
        <v>1</v>
      </c>
      <c r="C673" s="103" t="s">
        <v>72</v>
      </c>
      <c r="D673" s="123" t="s">
        <v>39</v>
      </c>
      <c r="E673" s="34" t="s">
        <v>38</v>
      </c>
      <c r="F673" s="124">
        <v>8.205882352941176</v>
      </c>
      <c r="G673" s="35" t="s">
        <v>24</v>
      </c>
      <c r="H673" s="124">
        <v>8.205882352941176</v>
      </c>
      <c r="I673" s="37">
        <v>200000</v>
      </c>
      <c r="J673" s="38">
        <f t="shared" si="32"/>
        <v>1000000</v>
      </c>
      <c r="K673" s="39"/>
    </row>
    <row r="674" spans="1:11" ht="21.75" customHeight="1">
      <c r="A674" s="118">
        <v>19</v>
      </c>
      <c r="B674" s="62">
        <v>2</v>
      </c>
      <c r="C674" s="107" t="s">
        <v>36</v>
      </c>
      <c r="D674" s="105" t="s">
        <v>37</v>
      </c>
      <c r="E674" s="62" t="s">
        <v>38</v>
      </c>
      <c r="F674" s="125">
        <v>7.882352941176471</v>
      </c>
      <c r="G674" s="120" t="s">
        <v>24</v>
      </c>
      <c r="H674" s="125">
        <v>7.882352941176471</v>
      </c>
      <c r="I674" s="64">
        <v>150000</v>
      </c>
      <c r="J674" s="65">
        <f t="shared" si="32"/>
        <v>750000</v>
      </c>
      <c r="K674" s="66"/>
    </row>
    <row r="675" spans="1:11" ht="21.75" customHeight="1">
      <c r="A675" s="67">
        <v>20</v>
      </c>
      <c r="B675" s="49">
        <v>3</v>
      </c>
      <c r="C675" s="108" t="s">
        <v>73</v>
      </c>
      <c r="D675" s="126" t="s">
        <v>74</v>
      </c>
      <c r="E675" s="49" t="s">
        <v>38</v>
      </c>
      <c r="F675" s="127">
        <v>7.794117647058823</v>
      </c>
      <c r="G675" s="50" t="s">
        <v>24</v>
      </c>
      <c r="H675" s="127">
        <v>7.794117647058823</v>
      </c>
      <c r="I675" s="52">
        <v>150000</v>
      </c>
      <c r="J675" s="53">
        <f t="shared" si="32"/>
        <v>750000</v>
      </c>
      <c r="K675" s="54"/>
    </row>
    <row r="676" spans="1:11" ht="21.75" customHeight="1">
      <c r="A676" s="128">
        <v>21</v>
      </c>
      <c r="B676" s="129">
        <v>1</v>
      </c>
      <c r="C676" s="113" t="s">
        <v>61</v>
      </c>
      <c r="D676" s="139" t="s">
        <v>62</v>
      </c>
      <c r="E676" s="129" t="s">
        <v>42</v>
      </c>
      <c r="F676" s="130">
        <v>8.375</v>
      </c>
      <c r="G676" s="116" t="s">
        <v>32</v>
      </c>
      <c r="H676" s="94">
        <f aca="true" t="shared" si="33" ref="H676:H681">F676</f>
        <v>8.375</v>
      </c>
      <c r="I676" s="95">
        <v>200000</v>
      </c>
      <c r="J676" s="96">
        <f t="shared" si="32"/>
        <v>1000000</v>
      </c>
      <c r="K676" s="97"/>
    </row>
    <row r="677" spans="1:11" ht="21.75" customHeight="1">
      <c r="A677" s="18">
        <v>22</v>
      </c>
      <c r="B677" s="56">
        <v>1</v>
      </c>
      <c r="C677" s="111" t="s">
        <v>50</v>
      </c>
      <c r="D677" s="115" t="s">
        <v>45</v>
      </c>
      <c r="E677" s="56" t="s">
        <v>44</v>
      </c>
      <c r="F677" s="117">
        <v>7.885714285714286</v>
      </c>
      <c r="G677" s="63" t="s">
        <v>24</v>
      </c>
      <c r="H677" s="57">
        <f t="shared" si="33"/>
        <v>7.885714285714286</v>
      </c>
      <c r="I677" s="58">
        <v>150000</v>
      </c>
      <c r="J677" s="59">
        <f t="shared" si="32"/>
        <v>750000</v>
      </c>
      <c r="K677" s="60"/>
    </row>
    <row r="678" spans="1:11" ht="21.75" customHeight="1">
      <c r="A678" s="8">
        <v>23</v>
      </c>
      <c r="B678" s="42">
        <v>2</v>
      </c>
      <c r="C678" s="112" t="s">
        <v>75</v>
      </c>
      <c r="D678" s="122" t="s">
        <v>45</v>
      </c>
      <c r="E678" s="42" t="s">
        <v>44</v>
      </c>
      <c r="F678" s="121">
        <v>7.771428571428571</v>
      </c>
      <c r="G678" s="43" t="s">
        <v>24</v>
      </c>
      <c r="H678" s="44">
        <f t="shared" si="33"/>
        <v>7.771428571428571</v>
      </c>
      <c r="I678" s="45">
        <v>150000</v>
      </c>
      <c r="J678" s="46">
        <f t="shared" si="32"/>
        <v>750000</v>
      </c>
      <c r="K678" s="47"/>
    </row>
    <row r="679" spans="1:11" ht="21.75" customHeight="1">
      <c r="A679" s="32">
        <v>24</v>
      </c>
      <c r="B679" s="34">
        <v>1</v>
      </c>
      <c r="C679" s="103" t="s">
        <v>76</v>
      </c>
      <c r="D679" s="123" t="s">
        <v>77</v>
      </c>
      <c r="E679" s="34" t="s">
        <v>46</v>
      </c>
      <c r="F679" s="117">
        <v>8.09375</v>
      </c>
      <c r="G679" s="35" t="s">
        <v>24</v>
      </c>
      <c r="H679" s="36">
        <f t="shared" si="33"/>
        <v>8.09375</v>
      </c>
      <c r="I679" s="37">
        <v>200000</v>
      </c>
      <c r="J679" s="38">
        <f t="shared" si="32"/>
        <v>1000000</v>
      </c>
      <c r="K679" s="39"/>
    </row>
    <row r="680" spans="1:11" ht="21.75" customHeight="1">
      <c r="A680" s="67">
        <v>25</v>
      </c>
      <c r="B680" s="49">
        <v>2</v>
      </c>
      <c r="C680" s="110" t="s">
        <v>47</v>
      </c>
      <c r="D680" s="138" t="s">
        <v>48</v>
      </c>
      <c r="E680" s="49" t="s">
        <v>46</v>
      </c>
      <c r="F680" s="121">
        <v>8.0625</v>
      </c>
      <c r="G680" s="116" t="s">
        <v>32</v>
      </c>
      <c r="H680" s="51">
        <f t="shared" si="33"/>
        <v>8.0625</v>
      </c>
      <c r="I680" s="52">
        <v>200000</v>
      </c>
      <c r="J680" s="53">
        <f t="shared" si="32"/>
        <v>1000000</v>
      </c>
      <c r="K680" s="54"/>
    </row>
    <row r="681" spans="1:11" ht="21.75" customHeight="1">
      <c r="A681" s="18">
        <v>26</v>
      </c>
      <c r="B681" s="131">
        <v>1</v>
      </c>
      <c r="C681" s="109" t="s">
        <v>78</v>
      </c>
      <c r="D681" s="140" t="s">
        <v>79</v>
      </c>
      <c r="E681" s="131" t="s">
        <v>51</v>
      </c>
      <c r="F681" s="98">
        <v>7.8</v>
      </c>
      <c r="G681" s="63" t="s">
        <v>24</v>
      </c>
      <c r="H681" s="90">
        <f t="shared" si="33"/>
        <v>7.8</v>
      </c>
      <c r="I681" s="132">
        <v>150000</v>
      </c>
      <c r="J681" s="91">
        <f t="shared" si="32"/>
        <v>750000</v>
      </c>
      <c r="K681" s="92"/>
    </row>
    <row r="682" spans="1:11" s="74" customFormat="1" ht="21.75" customHeight="1">
      <c r="A682" s="128"/>
      <c r="B682" s="215"/>
      <c r="C682" s="159" t="s">
        <v>80</v>
      </c>
      <c r="D682" s="160"/>
      <c r="E682" s="14"/>
      <c r="F682" s="14"/>
      <c r="G682" s="14"/>
      <c r="H682" s="14"/>
      <c r="I682" s="134"/>
      <c r="J682" s="96">
        <f>SUM(J656:J681)</f>
        <v>23000000</v>
      </c>
      <c r="K682" s="135"/>
    </row>
    <row r="683" spans="1:11" ht="15">
      <c r="A683" s="75"/>
      <c r="B683" s="75"/>
      <c r="C683" s="75"/>
      <c r="D683" s="75"/>
      <c r="E683" s="75"/>
      <c r="F683" s="75"/>
      <c r="G683" s="75"/>
      <c r="H683" s="75"/>
      <c r="I683" s="75"/>
      <c r="J683" s="76"/>
      <c r="K683" s="75"/>
    </row>
    <row r="684" spans="3:11" ht="17.25">
      <c r="C684" s="78" t="s">
        <v>52</v>
      </c>
      <c r="D684" s="78"/>
      <c r="E684" s="78"/>
      <c r="F684" s="78"/>
      <c r="G684" s="78" t="s">
        <v>53</v>
      </c>
      <c r="H684" s="79"/>
      <c r="I684" s="78"/>
      <c r="J684" s="80" t="s">
        <v>54</v>
      </c>
      <c r="K684" s="77"/>
    </row>
    <row r="685" spans="3:11" ht="15.75">
      <c r="C685" s="81"/>
      <c r="D685" s="81"/>
      <c r="E685" s="81"/>
      <c r="F685" s="81"/>
      <c r="G685" s="81"/>
      <c r="H685" s="82"/>
      <c r="I685" s="83"/>
      <c r="J685" s="83"/>
      <c r="K685" s="77"/>
    </row>
    <row r="686" spans="3:11" ht="15.75">
      <c r="C686" s="81"/>
      <c r="D686" s="81"/>
      <c r="E686" s="81"/>
      <c r="F686" s="81"/>
      <c r="G686" s="81"/>
      <c r="H686" s="82"/>
      <c r="I686" s="83"/>
      <c r="J686" s="83"/>
      <c r="K686" s="77"/>
    </row>
    <row r="687" spans="3:11" ht="15.75">
      <c r="C687" s="81"/>
      <c r="D687" s="81"/>
      <c r="E687" s="81"/>
      <c r="F687" s="81"/>
      <c r="G687" s="81"/>
      <c r="H687" s="82"/>
      <c r="I687" s="83"/>
      <c r="J687" s="83"/>
      <c r="K687" s="77"/>
    </row>
    <row r="688" spans="3:10" ht="18">
      <c r="C688" s="84"/>
      <c r="D688" s="84"/>
      <c r="E688" s="81"/>
      <c r="F688" s="84"/>
      <c r="G688" s="85" t="s">
        <v>55</v>
      </c>
      <c r="H688" s="86"/>
      <c r="I688" s="85"/>
      <c r="J688" s="87" t="s">
        <v>118</v>
      </c>
    </row>
    <row r="689" spans="3:10" ht="18">
      <c r="C689" s="84"/>
      <c r="D689" s="84"/>
      <c r="E689" s="81"/>
      <c r="F689" s="84"/>
      <c r="G689" s="85"/>
      <c r="H689" s="86"/>
      <c r="I689" s="85"/>
      <c r="J689" s="87"/>
    </row>
    <row r="690" spans="3:10" ht="18">
      <c r="C690" s="84"/>
      <c r="D690" s="84"/>
      <c r="E690" s="81"/>
      <c r="F690" s="84"/>
      <c r="G690" s="85"/>
      <c r="H690" s="86"/>
      <c r="I690" s="85"/>
      <c r="J690" s="87"/>
    </row>
    <row r="691" spans="3:10" ht="18">
      <c r="C691" s="84"/>
      <c r="D691" s="84"/>
      <c r="E691" s="81"/>
      <c r="F691" s="84"/>
      <c r="G691" s="85"/>
      <c r="H691" s="86"/>
      <c r="I691" s="85"/>
      <c r="J691" s="87"/>
    </row>
    <row r="692" spans="3:10" ht="18">
      <c r="C692" s="84"/>
      <c r="D692" s="84"/>
      <c r="E692" s="81"/>
      <c r="F692" s="84"/>
      <c r="G692" s="85"/>
      <c r="H692" s="86"/>
      <c r="I692" s="85"/>
      <c r="J692" s="87"/>
    </row>
    <row r="693" spans="3:10" ht="18">
      <c r="C693" s="84"/>
      <c r="D693" s="84"/>
      <c r="E693" s="81"/>
      <c r="F693" s="84"/>
      <c r="G693" s="85"/>
      <c r="H693" s="86"/>
      <c r="I693" s="85"/>
      <c r="J693" s="87"/>
    </row>
    <row r="694" spans="3:10" ht="18">
      <c r="C694" s="84"/>
      <c r="D694" s="84"/>
      <c r="E694" s="81"/>
      <c r="F694" s="84"/>
      <c r="G694" s="85"/>
      <c r="H694" s="86"/>
      <c r="I694" s="85"/>
      <c r="J694" s="87"/>
    </row>
    <row r="695" spans="3:10" ht="18">
      <c r="C695" s="84"/>
      <c r="D695" s="84"/>
      <c r="E695" s="81"/>
      <c r="F695" s="84"/>
      <c r="G695" s="85"/>
      <c r="H695" s="86"/>
      <c r="I695" s="85"/>
      <c r="J695" s="87"/>
    </row>
    <row r="696" spans="3:10" ht="18">
      <c r="C696" s="84"/>
      <c r="D696" s="84"/>
      <c r="E696" s="81"/>
      <c r="F696" s="84"/>
      <c r="G696" s="85"/>
      <c r="H696" s="86"/>
      <c r="I696" s="85"/>
      <c r="J696" s="87"/>
    </row>
    <row r="697" spans="3:10" ht="18">
      <c r="C697" s="84"/>
      <c r="D697" s="84"/>
      <c r="E697" s="81"/>
      <c r="F697" s="84"/>
      <c r="G697" s="85"/>
      <c r="H697" s="86"/>
      <c r="I697" s="85"/>
      <c r="J697" s="87"/>
    </row>
    <row r="698" spans="3:10" ht="18">
      <c r="C698" s="84"/>
      <c r="D698" s="84"/>
      <c r="E698" s="81"/>
      <c r="F698" s="84"/>
      <c r="G698" s="85"/>
      <c r="H698" s="86"/>
      <c r="I698" s="85"/>
      <c r="J698" s="87"/>
    </row>
    <row r="699" spans="3:10" ht="18">
      <c r="C699" s="84"/>
      <c r="D699" s="84"/>
      <c r="E699" s="81"/>
      <c r="F699" s="84"/>
      <c r="G699" s="85"/>
      <c r="H699" s="86"/>
      <c r="I699" s="85"/>
      <c r="J699" s="87"/>
    </row>
    <row r="700" spans="3:10" ht="18">
      <c r="C700" s="84"/>
      <c r="D700" s="84"/>
      <c r="E700" s="81"/>
      <c r="F700" s="84"/>
      <c r="G700" s="85"/>
      <c r="H700" s="86"/>
      <c r="I700" s="85"/>
      <c r="J700" s="87"/>
    </row>
    <row r="701" spans="3:10" ht="18">
      <c r="C701" s="84"/>
      <c r="D701" s="84"/>
      <c r="E701" s="81"/>
      <c r="F701" s="84"/>
      <c r="G701" s="85"/>
      <c r="H701" s="86"/>
      <c r="I701" s="85"/>
      <c r="J701" s="87"/>
    </row>
    <row r="702" spans="3:10" ht="18">
      <c r="C702" s="84"/>
      <c r="D702" s="84"/>
      <c r="E702" s="81"/>
      <c r="F702" s="84"/>
      <c r="G702" s="85"/>
      <c r="H702" s="86"/>
      <c r="I702" s="85"/>
      <c r="J702" s="87"/>
    </row>
    <row r="703" spans="3:10" ht="18">
      <c r="C703" s="84"/>
      <c r="D703" s="84"/>
      <c r="E703" s="81"/>
      <c r="F703" s="84"/>
      <c r="G703" s="85"/>
      <c r="H703" s="86"/>
      <c r="I703" s="85"/>
      <c r="J703" s="87"/>
    </row>
    <row r="704" spans="3:10" ht="18">
      <c r="C704" s="84"/>
      <c r="D704" s="84"/>
      <c r="E704" s="81"/>
      <c r="F704" s="84"/>
      <c r="G704" s="85"/>
      <c r="H704" s="86"/>
      <c r="I704" s="85"/>
      <c r="J704" s="87"/>
    </row>
    <row r="705" spans="3:10" ht="18">
      <c r="C705" s="84"/>
      <c r="D705" s="84"/>
      <c r="E705" s="81"/>
      <c r="F705" s="84"/>
      <c r="G705" s="85"/>
      <c r="H705" s="86"/>
      <c r="I705" s="85"/>
      <c r="J705" s="87"/>
    </row>
    <row r="706" spans="3:10" ht="18">
      <c r="C706" s="84"/>
      <c r="D706" s="84"/>
      <c r="E706" s="81"/>
      <c r="F706" s="84"/>
      <c r="G706" s="85"/>
      <c r="H706" s="86"/>
      <c r="I706" s="85"/>
      <c r="J706" s="87"/>
    </row>
    <row r="707" spans="3:10" ht="18">
      <c r="C707" s="84"/>
      <c r="D707" s="84"/>
      <c r="E707" s="81"/>
      <c r="F707" s="84"/>
      <c r="G707" s="85"/>
      <c r="H707" s="86"/>
      <c r="I707" s="85"/>
      <c r="J707" s="87"/>
    </row>
    <row r="708" spans="3:10" ht="18">
      <c r="C708" s="84"/>
      <c r="D708" s="84"/>
      <c r="E708" s="81"/>
      <c r="F708" s="84"/>
      <c r="G708" s="85"/>
      <c r="H708" s="86"/>
      <c r="I708" s="85"/>
      <c r="J708" s="87"/>
    </row>
    <row r="709" spans="1:11" ht="21.75" customHeight="1">
      <c r="A709" s="431" t="s">
        <v>0</v>
      </c>
      <c r="B709" s="431"/>
      <c r="C709" s="431"/>
      <c r="D709" s="431"/>
      <c r="E709" s="433" t="s">
        <v>58</v>
      </c>
      <c r="F709" s="433"/>
      <c r="G709" s="433"/>
      <c r="H709" s="433"/>
      <c r="I709" s="433"/>
      <c r="J709" s="433"/>
      <c r="K709" s="433"/>
    </row>
    <row r="710" spans="1:11" ht="21.75" customHeight="1">
      <c r="A710" s="434" t="s">
        <v>1</v>
      </c>
      <c r="B710" s="434"/>
      <c r="C710" s="434"/>
      <c r="D710" s="99"/>
      <c r="E710" s="413" t="s">
        <v>2</v>
      </c>
      <c r="F710" s="413"/>
      <c r="G710" s="413"/>
      <c r="H710" s="413"/>
      <c r="I710" s="413"/>
      <c r="J710" s="413"/>
      <c r="K710" s="413"/>
    </row>
    <row r="711" spans="1:11" ht="21.75" customHeight="1">
      <c r="A711" s="1"/>
      <c r="B711" s="265"/>
      <c r="C711" s="3"/>
      <c r="D711" s="3"/>
      <c r="E711" s="4"/>
      <c r="F711" s="3"/>
      <c r="G711" s="5"/>
      <c r="H711" s="5"/>
      <c r="I711" s="6"/>
      <c r="J711" s="7"/>
      <c r="K711" s="3"/>
    </row>
    <row r="712" spans="1:11" ht="21.75" customHeight="1">
      <c r="A712" s="8" t="s">
        <v>3</v>
      </c>
      <c r="B712" s="9" t="s">
        <v>4</v>
      </c>
      <c r="C712" s="10"/>
      <c r="D712" s="147"/>
      <c r="E712" s="12"/>
      <c r="F712" s="13" t="s">
        <v>5</v>
      </c>
      <c r="G712" s="14"/>
      <c r="H712" s="14"/>
      <c r="I712" s="15" t="s">
        <v>6</v>
      </c>
      <c r="J712" s="16" t="s">
        <v>7</v>
      </c>
      <c r="K712" s="17" t="s">
        <v>8</v>
      </c>
    </row>
    <row r="713" spans="1:11" ht="21.75" customHeight="1">
      <c r="A713" s="18" t="s">
        <v>9</v>
      </c>
      <c r="B713" s="19" t="s">
        <v>9</v>
      </c>
      <c r="C713" s="100" t="s">
        <v>10</v>
      </c>
      <c r="D713" s="148"/>
      <c r="E713" s="20" t="s">
        <v>11</v>
      </c>
      <c r="F713" s="20" t="s">
        <v>12</v>
      </c>
      <c r="G713" s="21" t="s">
        <v>13</v>
      </c>
      <c r="H713" s="21" t="s">
        <v>7</v>
      </c>
      <c r="I713" s="22" t="s">
        <v>14</v>
      </c>
      <c r="J713" s="23" t="s">
        <v>15</v>
      </c>
      <c r="K713" s="21" t="s">
        <v>16</v>
      </c>
    </row>
    <row r="714" spans="1:11" ht="21.75" customHeight="1">
      <c r="A714" s="24"/>
      <c r="B714" s="25" t="s">
        <v>17</v>
      </c>
      <c r="C714" s="26"/>
      <c r="D714" s="149"/>
      <c r="E714" s="28"/>
      <c r="F714" s="28" t="s">
        <v>18</v>
      </c>
      <c r="G714" s="29" t="s">
        <v>19</v>
      </c>
      <c r="H714" s="29"/>
      <c r="I714" s="30"/>
      <c r="J714" s="30" t="s">
        <v>20</v>
      </c>
      <c r="K714" s="31"/>
    </row>
    <row r="715" spans="1:11" ht="21.75" customHeight="1">
      <c r="A715" s="32">
        <v>1</v>
      </c>
      <c r="B715" s="141">
        <v>1</v>
      </c>
      <c r="C715" s="103" t="s">
        <v>50</v>
      </c>
      <c r="D715" s="123" t="s">
        <v>81</v>
      </c>
      <c r="E715" s="34" t="s">
        <v>83</v>
      </c>
      <c r="F715" s="117">
        <v>8.047619047619047</v>
      </c>
      <c r="G715" s="35" t="s">
        <v>24</v>
      </c>
      <c r="H715" s="117">
        <v>8.047619047619047</v>
      </c>
      <c r="I715" s="37">
        <v>200000</v>
      </c>
      <c r="J715" s="37">
        <f aca="true" t="shared" si="34" ref="J715:J740">I715*4</f>
        <v>800000</v>
      </c>
      <c r="K715" s="142"/>
    </row>
    <row r="716" spans="1:11" ht="21.75" customHeight="1">
      <c r="A716" s="67">
        <v>2</v>
      </c>
      <c r="B716" s="143">
        <v>2</v>
      </c>
      <c r="C716" s="110" t="s">
        <v>103</v>
      </c>
      <c r="D716" s="138" t="s">
        <v>82</v>
      </c>
      <c r="E716" s="49" t="s">
        <v>83</v>
      </c>
      <c r="F716" s="121">
        <v>7.857142857142857</v>
      </c>
      <c r="G716" s="50" t="s">
        <v>24</v>
      </c>
      <c r="H716" s="121">
        <v>7.857142857142857</v>
      </c>
      <c r="I716" s="52">
        <v>150000</v>
      </c>
      <c r="J716" s="52">
        <f t="shared" si="34"/>
        <v>600000</v>
      </c>
      <c r="K716" s="144"/>
    </row>
    <row r="717" spans="1:11" ht="21.75" customHeight="1">
      <c r="A717" s="32">
        <v>3</v>
      </c>
      <c r="B717" s="156">
        <v>1</v>
      </c>
      <c r="C717" s="111" t="s">
        <v>78</v>
      </c>
      <c r="D717" s="123" t="s">
        <v>84</v>
      </c>
      <c r="E717" s="34" t="s">
        <v>86</v>
      </c>
      <c r="F717" s="150">
        <v>8.047619047619047</v>
      </c>
      <c r="G717" s="35" t="s">
        <v>24</v>
      </c>
      <c r="H717" s="151">
        <v>8.047619047619047</v>
      </c>
      <c r="I717" s="58">
        <v>200000</v>
      </c>
      <c r="J717" s="37">
        <f t="shared" si="34"/>
        <v>800000</v>
      </c>
      <c r="K717" s="142"/>
    </row>
    <row r="718" spans="1:11" ht="21.75" customHeight="1">
      <c r="A718" s="118">
        <v>4</v>
      </c>
      <c r="B718" s="157">
        <v>2</v>
      </c>
      <c r="C718" s="107" t="s">
        <v>75</v>
      </c>
      <c r="D718" s="105" t="s">
        <v>92</v>
      </c>
      <c r="E718" s="62" t="s">
        <v>86</v>
      </c>
      <c r="F718" s="152">
        <v>7.904761904761905</v>
      </c>
      <c r="G718" s="120" t="s">
        <v>24</v>
      </c>
      <c r="H718" s="153">
        <v>7.904761904761905</v>
      </c>
      <c r="I718" s="45">
        <v>150000</v>
      </c>
      <c r="J718" s="64">
        <f t="shared" si="34"/>
        <v>600000</v>
      </c>
      <c r="K718" s="146"/>
    </row>
    <row r="719" spans="1:11" ht="21.75" customHeight="1">
      <c r="A719" s="67">
        <v>5</v>
      </c>
      <c r="B719" s="158">
        <v>3</v>
      </c>
      <c r="C719" s="112" t="s">
        <v>104</v>
      </c>
      <c r="D719" s="138" t="s">
        <v>85</v>
      </c>
      <c r="E719" s="49" t="s">
        <v>86</v>
      </c>
      <c r="F719" s="154">
        <v>7.619047619047619</v>
      </c>
      <c r="G719" s="50" t="s">
        <v>24</v>
      </c>
      <c r="H719" s="155">
        <v>7.619047619047619</v>
      </c>
      <c r="I719" s="45">
        <v>150000</v>
      </c>
      <c r="J719" s="52">
        <f t="shared" si="34"/>
        <v>600000</v>
      </c>
      <c r="K719" s="144"/>
    </row>
    <row r="720" spans="1:11" ht="21.75" customHeight="1">
      <c r="A720" s="32">
        <v>6</v>
      </c>
      <c r="B720" s="141">
        <v>1</v>
      </c>
      <c r="C720" s="103" t="s">
        <v>105</v>
      </c>
      <c r="D720" s="123" t="s">
        <v>93</v>
      </c>
      <c r="E720" s="34" t="s">
        <v>87</v>
      </c>
      <c r="F720" s="117">
        <v>8.666666666666666</v>
      </c>
      <c r="G720" s="35" t="s">
        <v>24</v>
      </c>
      <c r="H720" s="117">
        <v>8.666666666666666</v>
      </c>
      <c r="I720" s="37">
        <v>200000</v>
      </c>
      <c r="J720" s="37">
        <f t="shared" si="34"/>
        <v>800000</v>
      </c>
      <c r="K720" s="142"/>
    </row>
    <row r="721" spans="1:11" ht="21.75" customHeight="1">
      <c r="A721" s="118">
        <v>7</v>
      </c>
      <c r="B721" s="145">
        <v>2</v>
      </c>
      <c r="C721" s="107" t="s">
        <v>106</v>
      </c>
      <c r="D721" s="105" t="s">
        <v>62</v>
      </c>
      <c r="E721" s="62" t="s">
        <v>87</v>
      </c>
      <c r="F721" s="119">
        <v>7.761904761904762</v>
      </c>
      <c r="G721" s="120" t="s">
        <v>24</v>
      </c>
      <c r="H721" s="119">
        <v>7.761904761904762</v>
      </c>
      <c r="I721" s="64">
        <v>150000</v>
      </c>
      <c r="J721" s="64">
        <f t="shared" si="34"/>
        <v>600000</v>
      </c>
      <c r="K721" s="146"/>
    </row>
    <row r="722" spans="1:11" ht="21.75" customHeight="1">
      <c r="A722" s="118">
        <v>8</v>
      </c>
      <c r="B722" s="145">
        <v>3</v>
      </c>
      <c r="C722" s="107" t="s">
        <v>107</v>
      </c>
      <c r="D722" s="105" t="s">
        <v>43</v>
      </c>
      <c r="E722" s="62" t="s">
        <v>87</v>
      </c>
      <c r="F722" s="119">
        <v>7.666666666666667</v>
      </c>
      <c r="G722" s="120" t="s">
        <v>24</v>
      </c>
      <c r="H722" s="119">
        <v>7.666666666666667</v>
      </c>
      <c r="I722" s="64">
        <v>150000</v>
      </c>
      <c r="J722" s="64">
        <f t="shared" si="34"/>
        <v>600000</v>
      </c>
      <c r="K722" s="146"/>
    </row>
    <row r="723" spans="1:11" ht="21.75" customHeight="1">
      <c r="A723" s="67">
        <v>9</v>
      </c>
      <c r="B723" s="143">
        <v>4</v>
      </c>
      <c r="C723" s="110" t="s">
        <v>36</v>
      </c>
      <c r="D723" s="138" t="s">
        <v>94</v>
      </c>
      <c r="E723" s="49" t="s">
        <v>87</v>
      </c>
      <c r="F723" s="121">
        <v>7.619047619047619</v>
      </c>
      <c r="G723" s="50" t="s">
        <v>24</v>
      </c>
      <c r="H723" s="121">
        <v>7.619047619047619</v>
      </c>
      <c r="I723" s="52">
        <v>150000</v>
      </c>
      <c r="J723" s="52">
        <f t="shared" si="34"/>
        <v>600000</v>
      </c>
      <c r="K723" s="144"/>
    </row>
    <row r="724" spans="1:11" ht="21.75" customHeight="1">
      <c r="A724" s="32">
        <v>10</v>
      </c>
      <c r="B724" s="156">
        <v>1</v>
      </c>
      <c r="C724" s="111" t="s">
        <v>108</v>
      </c>
      <c r="D724" s="115" t="s">
        <v>45</v>
      </c>
      <c r="E724" s="34" t="s">
        <v>88</v>
      </c>
      <c r="F724" s="150">
        <v>9.071428571428571</v>
      </c>
      <c r="G724" s="35" t="s">
        <v>24</v>
      </c>
      <c r="H724" s="151">
        <v>9.071428571428571</v>
      </c>
      <c r="I724" s="37">
        <v>250000</v>
      </c>
      <c r="J724" s="37">
        <f t="shared" si="34"/>
        <v>1000000</v>
      </c>
      <c r="K724" s="142"/>
    </row>
    <row r="725" spans="1:11" ht="21.75" customHeight="1">
      <c r="A725" s="118">
        <v>11</v>
      </c>
      <c r="B725" s="157">
        <v>2</v>
      </c>
      <c r="C725" s="107" t="s">
        <v>75</v>
      </c>
      <c r="D725" s="115" t="s">
        <v>95</v>
      </c>
      <c r="E725" s="62" t="s">
        <v>88</v>
      </c>
      <c r="F725" s="152">
        <v>8.428571428571429</v>
      </c>
      <c r="G725" s="120" t="s">
        <v>24</v>
      </c>
      <c r="H725" s="153">
        <v>8.428571428571429</v>
      </c>
      <c r="I725" s="64">
        <v>200000</v>
      </c>
      <c r="J725" s="64">
        <f t="shared" si="34"/>
        <v>800000</v>
      </c>
      <c r="K725" s="146"/>
    </row>
    <row r="726" spans="1:11" ht="21.75" customHeight="1">
      <c r="A726" s="118">
        <v>12</v>
      </c>
      <c r="B726" s="157">
        <v>3</v>
      </c>
      <c r="C726" s="107" t="s">
        <v>109</v>
      </c>
      <c r="D726" s="115" t="s">
        <v>96</v>
      </c>
      <c r="E726" s="62" t="s">
        <v>88</v>
      </c>
      <c r="F726" s="152">
        <v>8.285714285714286</v>
      </c>
      <c r="G726" s="120" t="s">
        <v>24</v>
      </c>
      <c r="H726" s="153">
        <v>8.285714285714286</v>
      </c>
      <c r="I726" s="64">
        <v>200000</v>
      </c>
      <c r="J726" s="64">
        <f t="shared" si="34"/>
        <v>800000</v>
      </c>
      <c r="K726" s="146"/>
    </row>
    <row r="727" spans="1:11" ht="21.75" customHeight="1">
      <c r="A727" s="118">
        <v>13</v>
      </c>
      <c r="B727" s="157">
        <v>4</v>
      </c>
      <c r="C727" s="107" t="s">
        <v>75</v>
      </c>
      <c r="D727" s="115" t="s">
        <v>95</v>
      </c>
      <c r="E727" s="62" t="s">
        <v>88</v>
      </c>
      <c r="F727" s="152">
        <v>8.071428571428571</v>
      </c>
      <c r="G727" s="120" t="s">
        <v>24</v>
      </c>
      <c r="H727" s="153">
        <v>8.071428571428571</v>
      </c>
      <c r="I727" s="64">
        <v>200000</v>
      </c>
      <c r="J727" s="64">
        <f t="shared" si="34"/>
        <v>800000</v>
      </c>
      <c r="K727" s="146"/>
    </row>
    <row r="728" spans="1:11" ht="21.75" customHeight="1">
      <c r="A728" s="118">
        <v>14</v>
      </c>
      <c r="B728" s="157">
        <v>5</v>
      </c>
      <c r="C728" s="107" t="s">
        <v>50</v>
      </c>
      <c r="D728" s="115" t="s">
        <v>97</v>
      </c>
      <c r="E728" s="62" t="s">
        <v>88</v>
      </c>
      <c r="F728" s="152">
        <v>8.071428571428571</v>
      </c>
      <c r="G728" s="120" t="s">
        <v>24</v>
      </c>
      <c r="H728" s="153">
        <v>8.071428571428571</v>
      </c>
      <c r="I728" s="64">
        <v>200000</v>
      </c>
      <c r="J728" s="64">
        <f t="shared" si="34"/>
        <v>800000</v>
      </c>
      <c r="K728" s="146"/>
    </row>
    <row r="729" spans="1:11" ht="21.75" customHeight="1">
      <c r="A729" s="118">
        <v>15</v>
      </c>
      <c r="B729" s="157">
        <v>6</v>
      </c>
      <c r="C729" s="107" t="s">
        <v>50</v>
      </c>
      <c r="D729" s="115" t="s">
        <v>49</v>
      </c>
      <c r="E729" s="62" t="s">
        <v>88</v>
      </c>
      <c r="F729" s="152">
        <v>8.071428571428571</v>
      </c>
      <c r="G729" s="120" t="s">
        <v>24</v>
      </c>
      <c r="H729" s="153">
        <v>8.071428571428571</v>
      </c>
      <c r="I729" s="64">
        <v>200000</v>
      </c>
      <c r="J729" s="64">
        <f t="shared" si="34"/>
        <v>800000</v>
      </c>
      <c r="K729" s="146"/>
    </row>
    <row r="730" spans="1:11" ht="21.75" customHeight="1">
      <c r="A730" s="118">
        <v>16</v>
      </c>
      <c r="B730" s="157">
        <v>7</v>
      </c>
      <c r="C730" s="107" t="s">
        <v>110</v>
      </c>
      <c r="D730" s="115" t="s">
        <v>98</v>
      </c>
      <c r="E730" s="62" t="s">
        <v>88</v>
      </c>
      <c r="F730" s="152">
        <v>8.071428571428571</v>
      </c>
      <c r="G730" s="120" t="s">
        <v>24</v>
      </c>
      <c r="H730" s="153">
        <v>8.071428571428571</v>
      </c>
      <c r="I730" s="64">
        <v>200000</v>
      </c>
      <c r="J730" s="64">
        <f t="shared" si="34"/>
        <v>800000</v>
      </c>
      <c r="K730" s="146"/>
    </row>
    <row r="731" spans="1:11" ht="21.75" customHeight="1">
      <c r="A731" s="118">
        <v>17</v>
      </c>
      <c r="B731" s="157">
        <v>8</v>
      </c>
      <c r="C731" s="107" t="s">
        <v>50</v>
      </c>
      <c r="D731" s="115" t="s">
        <v>99</v>
      </c>
      <c r="E731" s="62" t="s">
        <v>88</v>
      </c>
      <c r="F731" s="152">
        <v>8</v>
      </c>
      <c r="G731" s="120" t="s">
        <v>24</v>
      </c>
      <c r="H731" s="153">
        <v>8</v>
      </c>
      <c r="I731" s="64">
        <v>200000</v>
      </c>
      <c r="J731" s="64">
        <f t="shared" si="34"/>
        <v>800000</v>
      </c>
      <c r="K731" s="146"/>
    </row>
    <row r="732" spans="1:11" ht="21.75" customHeight="1">
      <c r="A732" s="118">
        <v>18</v>
      </c>
      <c r="B732" s="157">
        <v>9</v>
      </c>
      <c r="C732" s="107" t="s">
        <v>40</v>
      </c>
      <c r="D732" s="115" t="s">
        <v>100</v>
      </c>
      <c r="E732" s="62" t="s">
        <v>88</v>
      </c>
      <c r="F732" s="152">
        <v>8</v>
      </c>
      <c r="G732" s="120" t="s">
        <v>24</v>
      </c>
      <c r="H732" s="153">
        <v>8</v>
      </c>
      <c r="I732" s="64">
        <v>200000</v>
      </c>
      <c r="J732" s="64">
        <f t="shared" si="34"/>
        <v>800000</v>
      </c>
      <c r="K732" s="146"/>
    </row>
    <row r="733" spans="1:11" ht="21.75" customHeight="1">
      <c r="A733" s="118">
        <v>19</v>
      </c>
      <c r="B733" s="157">
        <v>10</v>
      </c>
      <c r="C733" s="107" t="s">
        <v>89</v>
      </c>
      <c r="D733" s="115" t="s">
        <v>98</v>
      </c>
      <c r="E733" s="62" t="s">
        <v>88</v>
      </c>
      <c r="F733" s="152">
        <v>7.928571428571429</v>
      </c>
      <c r="G733" s="120" t="s">
        <v>24</v>
      </c>
      <c r="H733" s="153">
        <v>7.928571428571429</v>
      </c>
      <c r="I733" s="64">
        <v>150000</v>
      </c>
      <c r="J733" s="64">
        <f t="shared" si="34"/>
        <v>600000</v>
      </c>
      <c r="K733" s="146"/>
    </row>
    <row r="734" spans="1:11" ht="21.75" customHeight="1">
      <c r="A734" s="118">
        <v>20</v>
      </c>
      <c r="B734" s="157">
        <v>11</v>
      </c>
      <c r="C734" s="107" t="s">
        <v>111</v>
      </c>
      <c r="D734" s="115" t="s">
        <v>115</v>
      </c>
      <c r="E734" s="62" t="s">
        <v>88</v>
      </c>
      <c r="F734" s="152">
        <v>7.928571428571429</v>
      </c>
      <c r="G734" s="120" t="s">
        <v>24</v>
      </c>
      <c r="H734" s="153">
        <v>7.928571428571429</v>
      </c>
      <c r="I734" s="64">
        <v>150000</v>
      </c>
      <c r="J734" s="64">
        <f t="shared" si="34"/>
        <v>600000</v>
      </c>
      <c r="K734" s="146"/>
    </row>
    <row r="735" spans="1:11" ht="21.75" customHeight="1">
      <c r="A735" s="118">
        <v>21</v>
      </c>
      <c r="B735" s="157">
        <v>12</v>
      </c>
      <c r="C735" s="107" t="s">
        <v>50</v>
      </c>
      <c r="D735" s="115" t="s">
        <v>101</v>
      </c>
      <c r="E735" s="62" t="s">
        <v>88</v>
      </c>
      <c r="F735" s="152">
        <v>7.714285714285714</v>
      </c>
      <c r="G735" s="120" t="s">
        <v>24</v>
      </c>
      <c r="H735" s="153">
        <v>7.714285714285714</v>
      </c>
      <c r="I735" s="64">
        <v>150000</v>
      </c>
      <c r="J735" s="64">
        <f t="shared" si="34"/>
        <v>600000</v>
      </c>
      <c r="K735" s="146"/>
    </row>
    <row r="736" spans="1:11" ht="21.75" customHeight="1">
      <c r="A736" s="118">
        <v>22</v>
      </c>
      <c r="B736" s="157">
        <v>13</v>
      </c>
      <c r="C736" s="107" t="s">
        <v>112</v>
      </c>
      <c r="D736" s="115" t="s">
        <v>102</v>
      </c>
      <c r="E736" s="62" t="s">
        <v>88</v>
      </c>
      <c r="F736" s="152">
        <v>7.714285714285714</v>
      </c>
      <c r="G736" s="120" t="s">
        <v>24</v>
      </c>
      <c r="H736" s="153">
        <v>7.714285714285714</v>
      </c>
      <c r="I736" s="64">
        <v>150000</v>
      </c>
      <c r="J736" s="64">
        <f t="shared" si="34"/>
        <v>600000</v>
      </c>
      <c r="K736" s="146"/>
    </row>
    <row r="737" spans="1:11" ht="21.75" customHeight="1">
      <c r="A737" s="118">
        <v>23</v>
      </c>
      <c r="B737" s="157">
        <v>14</v>
      </c>
      <c r="C737" s="107" t="s">
        <v>113</v>
      </c>
      <c r="D737" s="115" t="s">
        <v>81</v>
      </c>
      <c r="E737" s="62" t="s">
        <v>88</v>
      </c>
      <c r="F737" s="152">
        <v>7.714285714285714</v>
      </c>
      <c r="G737" s="120" t="s">
        <v>24</v>
      </c>
      <c r="H737" s="153">
        <v>7.714285714285714</v>
      </c>
      <c r="I737" s="64">
        <v>150000</v>
      </c>
      <c r="J737" s="64">
        <f t="shared" si="34"/>
        <v>600000</v>
      </c>
      <c r="K737" s="146"/>
    </row>
    <row r="738" spans="1:11" ht="21.75" customHeight="1">
      <c r="A738" s="118">
        <v>24</v>
      </c>
      <c r="B738" s="157">
        <v>15</v>
      </c>
      <c r="C738" s="107" t="s">
        <v>114</v>
      </c>
      <c r="D738" s="115" t="s">
        <v>41</v>
      </c>
      <c r="E738" s="62" t="s">
        <v>88</v>
      </c>
      <c r="F738" s="152">
        <v>7.714285714285714</v>
      </c>
      <c r="G738" s="120" t="s">
        <v>24</v>
      </c>
      <c r="H738" s="153">
        <v>7.714285714285714</v>
      </c>
      <c r="I738" s="64">
        <v>150000</v>
      </c>
      <c r="J738" s="64">
        <f t="shared" si="34"/>
        <v>600000</v>
      </c>
      <c r="K738" s="146"/>
    </row>
    <row r="739" spans="1:11" ht="21.75" customHeight="1">
      <c r="A739" s="67">
        <v>25</v>
      </c>
      <c r="B739" s="158">
        <v>16</v>
      </c>
      <c r="C739" s="112" t="s">
        <v>116</v>
      </c>
      <c r="D739" s="101" t="s">
        <v>26</v>
      </c>
      <c r="E739" s="49" t="s">
        <v>88</v>
      </c>
      <c r="F739" s="154">
        <v>7.642857142857143</v>
      </c>
      <c r="G739" s="50" t="s">
        <v>24</v>
      </c>
      <c r="H739" s="155">
        <v>7.642857142857143</v>
      </c>
      <c r="I739" s="52">
        <v>150000</v>
      </c>
      <c r="J739" s="52">
        <f t="shared" si="34"/>
        <v>600000</v>
      </c>
      <c r="K739" s="144"/>
    </row>
    <row r="740" spans="1:11" ht="21.75" customHeight="1">
      <c r="A740" s="128">
        <v>26</v>
      </c>
      <c r="B740" s="129">
        <v>1</v>
      </c>
      <c r="C740" s="113" t="s">
        <v>117</v>
      </c>
      <c r="D740" s="139" t="s">
        <v>43</v>
      </c>
      <c r="E740" s="129" t="s">
        <v>90</v>
      </c>
      <c r="F740" s="130">
        <v>8.142857142857142</v>
      </c>
      <c r="G740" s="93" t="s">
        <v>24</v>
      </c>
      <c r="H740" s="94">
        <f>F740</f>
        <v>8.142857142857142</v>
      </c>
      <c r="I740" s="95">
        <v>200000</v>
      </c>
      <c r="J740" s="95">
        <f t="shared" si="34"/>
        <v>800000</v>
      </c>
      <c r="K740" s="97"/>
    </row>
    <row r="741" spans="1:11" ht="21.75" customHeight="1">
      <c r="A741" s="24"/>
      <c r="B741" s="25"/>
      <c r="C741" s="70" t="s">
        <v>91</v>
      </c>
      <c r="D741" s="71"/>
      <c r="E741" s="69"/>
      <c r="F741" s="29"/>
      <c r="G741" s="29"/>
      <c r="H741" s="29"/>
      <c r="I741" s="72"/>
      <c r="J741" s="68">
        <f>SUM(J715:J740)</f>
        <v>18400000</v>
      </c>
      <c r="K741" s="73"/>
    </row>
    <row r="742" spans="3:10" ht="21.75" customHeight="1">
      <c r="C742" s="84"/>
      <c r="D742" s="84"/>
      <c r="E742" s="81"/>
      <c r="F742" s="84"/>
      <c r="G742" s="85"/>
      <c r="H742" s="86"/>
      <c r="I742" s="85"/>
      <c r="J742" s="87"/>
    </row>
    <row r="743" spans="3:11" ht="21.75" customHeight="1">
      <c r="C743" s="78" t="s">
        <v>52</v>
      </c>
      <c r="D743" s="78"/>
      <c r="E743" s="78"/>
      <c r="F743" s="78"/>
      <c r="G743" s="78" t="s">
        <v>56</v>
      </c>
      <c r="H743" s="79"/>
      <c r="I743" s="78"/>
      <c r="J743" s="80" t="s">
        <v>57</v>
      </c>
      <c r="K743" s="77"/>
    </row>
    <row r="744" spans="3:11" ht="21.75" customHeight="1">
      <c r="C744" s="81"/>
      <c r="D744" s="81"/>
      <c r="E744" s="81"/>
      <c r="F744" s="81"/>
      <c r="G744" s="81"/>
      <c r="H744" s="82"/>
      <c r="I744" s="83"/>
      <c r="J744" s="83"/>
      <c r="K744" s="77"/>
    </row>
    <row r="745" spans="3:11" ht="21.75" customHeight="1">
      <c r="C745" s="81"/>
      <c r="D745" s="81"/>
      <c r="E745" s="81"/>
      <c r="F745" s="81"/>
      <c r="G745" s="81"/>
      <c r="H745" s="82"/>
      <c r="I745" s="83"/>
      <c r="J745" s="83"/>
      <c r="K745" s="77"/>
    </row>
    <row r="746" spans="3:11" ht="21.75" customHeight="1">
      <c r="C746" s="81"/>
      <c r="D746" s="81"/>
      <c r="E746" s="81"/>
      <c r="F746" s="81"/>
      <c r="G746" s="81"/>
      <c r="H746" s="82"/>
      <c r="I746" s="83"/>
      <c r="J746" s="83"/>
      <c r="K746" s="77"/>
    </row>
    <row r="747" spans="3:10" ht="21.75" customHeight="1">
      <c r="C747" s="84"/>
      <c r="D747" s="84"/>
      <c r="E747" s="81"/>
      <c r="F747" s="84"/>
      <c r="G747" s="85" t="s">
        <v>55</v>
      </c>
      <c r="H747" s="86"/>
      <c r="I747" s="85"/>
      <c r="J747" s="87" t="s">
        <v>118</v>
      </c>
    </row>
    <row r="748" spans="3:10" ht="21.75" customHeight="1">
      <c r="C748" s="84"/>
      <c r="D748" s="84"/>
      <c r="E748" s="81"/>
      <c r="F748" s="84"/>
      <c r="G748" s="85"/>
      <c r="H748" s="86"/>
      <c r="I748" s="85"/>
      <c r="J748" s="87"/>
    </row>
    <row r="749" spans="3:10" ht="18">
      <c r="C749" s="84"/>
      <c r="D749" s="84"/>
      <c r="E749" s="81"/>
      <c r="F749" s="84"/>
      <c r="G749" s="85"/>
      <c r="H749" s="86"/>
      <c r="I749" s="85"/>
      <c r="J749" s="87"/>
    </row>
    <row r="750" spans="3:10" ht="18">
      <c r="C750" s="84"/>
      <c r="D750" s="84"/>
      <c r="E750" s="81"/>
      <c r="F750" s="84"/>
      <c r="G750" s="85"/>
      <c r="H750" s="86"/>
      <c r="I750" s="85"/>
      <c r="J750" s="88"/>
    </row>
    <row r="751" spans="3:10" ht="18">
      <c r="C751" s="84"/>
      <c r="D751" s="84"/>
      <c r="E751" s="81"/>
      <c r="F751" s="84"/>
      <c r="G751" s="85"/>
      <c r="H751" s="86"/>
      <c r="I751" s="85"/>
      <c r="J751" s="88"/>
    </row>
    <row r="752" spans="3:10" ht="18">
      <c r="C752" s="84"/>
      <c r="D752" s="84"/>
      <c r="E752" s="81"/>
      <c r="F752" s="84"/>
      <c r="G752" s="85"/>
      <c r="H752" s="86"/>
      <c r="I752" s="85"/>
      <c r="J752" s="87"/>
    </row>
    <row r="753" spans="3:10" ht="18">
      <c r="C753" s="84"/>
      <c r="D753" s="84"/>
      <c r="E753" s="81"/>
      <c r="F753" s="84"/>
      <c r="G753" s="85"/>
      <c r="H753" s="86"/>
      <c r="I753" s="85"/>
      <c r="J753" s="87"/>
    </row>
    <row r="754" spans="3:10" ht="18">
      <c r="C754" s="84"/>
      <c r="D754" s="84"/>
      <c r="E754" s="81"/>
      <c r="F754" s="84"/>
      <c r="G754" s="85"/>
      <c r="H754" s="86"/>
      <c r="I754" s="85"/>
      <c r="J754" s="87"/>
    </row>
    <row r="774" spans="3:4" ht="15.75">
      <c r="C774" s="74"/>
      <c r="D774" s="74"/>
    </row>
  </sheetData>
  <mergeCells count="19">
    <mergeCell ref="C266:D266"/>
    <mergeCell ref="A1:D1"/>
    <mergeCell ref="A2:D2"/>
    <mergeCell ref="A4:K4"/>
    <mergeCell ref="A5:K5"/>
    <mergeCell ref="E651:K651"/>
    <mergeCell ref="A650:D650"/>
    <mergeCell ref="A301:D301"/>
    <mergeCell ref="A302:D302"/>
    <mergeCell ref="A304:K304"/>
    <mergeCell ref="A305:K305"/>
    <mergeCell ref="A525:K525"/>
    <mergeCell ref="A526:K526"/>
    <mergeCell ref="E650:K650"/>
    <mergeCell ref="A651:C651"/>
    <mergeCell ref="E709:K709"/>
    <mergeCell ref="A710:C710"/>
    <mergeCell ref="E710:K710"/>
    <mergeCell ref="A709:D709"/>
  </mergeCells>
  <conditionalFormatting sqref="F620:F623 F613:F614">
    <cfRule type="cellIs" priority="1" dxfId="0" operator="lessThan" stopIfTrue="1">
      <formula>5</formula>
    </cfRule>
  </conditionalFormatting>
  <printOptions/>
  <pageMargins left="0.32" right="0.3" top="0.18" bottom="0.2" header="0.16" footer="0.2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8"/>
  <sheetViews>
    <sheetView workbookViewId="0" topLeftCell="A1">
      <selection activeCell="E203" sqref="E203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3.19921875" style="0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</cols>
  <sheetData>
    <row r="1" spans="1:4" ht="16.5">
      <c r="A1" s="430" t="s">
        <v>255</v>
      </c>
      <c r="B1" s="430"/>
      <c r="C1" s="430"/>
      <c r="D1" s="430"/>
    </row>
    <row r="2" spans="1:4" ht="17.25">
      <c r="A2" s="431" t="s">
        <v>1</v>
      </c>
      <c r="B2" s="431"/>
      <c r="C2" s="431"/>
      <c r="D2" s="431"/>
    </row>
    <row r="3" spans="1:4" ht="16.5">
      <c r="A3" s="334"/>
      <c r="B3" s="334"/>
      <c r="C3" s="334"/>
      <c r="D3" s="334"/>
    </row>
    <row r="4" spans="1:11" ht="17.25">
      <c r="A4" s="433" t="s">
        <v>403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5">
      <c r="A5" s="413" t="s">
        <v>404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1" ht="18.75">
      <c r="A10" s="256">
        <v>1</v>
      </c>
      <c r="B10" s="204">
        <v>1</v>
      </c>
      <c r="C10" s="337" t="s">
        <v>267</v>
      </c>
      <c r="D10" s="338" t="s">
        <v>268</v>
      </c>
      <c r="E10" s="204" t="s">
        <v>282</v>
      </c>
      <c r="F10" s="314">
        <v>8.27</v>
      </c>
      <c r="G10" s="204" t="s">
        <v>24</v>
      </c>
      <c r="H10" s="212">
        <f>F10</f>
        <v>8.27</v>
      </c>
      <c r="I10" s="216">
        <v>360000</v>
      </c>
      <c r="J10" s="217">
        <f aca="true" t="shared" si="0" ref="J10:J49">I10*5</f>
        <v>1800000</v>
      </c>
      <c r="K10" s="205"/>
    </row>
    <row r="11" spans="1:11" ht="18.75">
      <c r="A11" s="257">
        <v>2</v>
      </c>
      <c r="B11" s="206">
        <v>2</v>
      </c>
      <c r="C11" s="339" t="s">
        <v>278</v>
      </c>
      <c r="D11" s="340" t="s">
        <v>268</v>
      </c>
      <c r="E11" s="206" t="s">
        <v>282</v>
      </c>
      <c r="F11" s="272">
        <v>8.15</v>
      </c>
      <c r="G11" s="206" t="s">
        <v>24</v>
      </c>
      <c r="H11" s="213">
        <f aca="true" t="shared" si="1" ref="H11:H49">F11</f>
        <v>8.15</v>
      </c>
      <c r="I11" s="218">
        <v>360000</v>
      </c>
      <c r="J11" s="219">
        <f t="shared" si="0"/>
        <v>1800000</v>
      </c>
      <c r="K11" s="207"/>
    </row>
    <row r="12" spans="1:11" ht="18.75">
      <c r="A12" s="257">
        <v>3</v>
      </c>
      <c r="B12" s="206">
        <v>3</v>
      </c>
      <c r="C12" s="339" t="s">
        <v>273</v>
      </c>
      <c r="D12" s="340" t="s">
        <v>268</v>
      </c>
      <c r="E12" s="206" t="s">
        <v>282</v>
      </c>
      <c r="F12" s="272">
        <v>8.12</v>
      </c>
      <c r="G12" s="206" t="s">
        <v>24</v>
      </c>
      <c r="H12" s="213">
        <f t="shared" si="1"/>
        <v>8.12</v>
      </c>
      <c r="I12" s="218">
        <v>360000</v>
      </c>
      <c r="J12" s="219">
        <f t="shared" si="0"/>
        <v>1800000</v>
      </c>
      <c r="K12" s="207"/>
    </row>
    <row r="13" spans="1:11" ht="18.75">
      <c r="A13" s="257">
        <v>4</v>
      </c>
      <c r="B13" s="206">
        <v>4</v>
      </c>
      <c r="C13" s="339" t="s">
        <v>262</v>
      </c>
      <c r="D13" s="340" t="s">
        <v>263</v>
      </c>
      <c r="E13" s="206" t="s">
        <v>282</v>
      </c>
      <c r="F13" s="272">
        <v>7.92</v>
      </c>
      <c r="G13" s="206" t="s">
        <v>24</v>
      </c>
      <c r="H13" s="213">
        <f t="shared" si="1"/>
        <v>7.92</v>
      </c>
      <c r="I13" s="218">
        <v>310000</v>
      </c>
      <c r="J13" s="219">
        <f t="shared" si="0"/>
        <v>1550000</v>
      </c>
      <c r="K13" s="207"/>
    </row>
    <row r="14" spans="1:11" ht="18.75">
      <c r="A14" s="257">
        <v>5</v>
      </c>
      <c r="B14" s="206">
        <v>5</v>
      </c>
      <c r="C14" s="339" t="s">
        <v>278</v>
      </c>
      <c r="D14" s="340" t="s">
        <v>386</v>
      </c>
      <c r="E14" s="206" t="s">
        <v>282</v>
      </c>
      <c r="F14" s="272">
        <v>7.88</v>
      </c>
      <c r="G14" s="206" t="s">
        <v>24</v>
      </c>
      <c r="H14" s="213">
        <f t="shared" si="1"/>
        <v>7.88</v>
      </c>
      <c r="I14" s="218">
        <v>310000</v>
      </c>
      <c r="J14" s="219">
        <f t="shared" si="0"/>
        <v>1550000</v>
      </c>
      <c r="K14" s="207"/>
    </row>
    <row r="15" spans="1:11" ht="18.75">
      <c r="A15" s="257">
        <v>6</v>
      </c>
      <c r="B15" s="206">
        <v>6</v>
      </c>
      <c r="C15" s="339" t="s">
        <v>265</v>
      </c>
      <c r="D15" s="340" t="s">
        <v>266</v>
      </c>
      <c r="E15" s="206" t="s">
        <v>282</v>
      </c>
      <c r="F15" s="272">
        <v>7.85</v>
      </c>
      <c r="G15" s="206" t="s">
        <v>24</v>
      </c>
      <c r="H15" s="213">
        <f t="shared" si="1"/>
        <v>7.85</v>
      </c>
      <c r="I15" s="218">
        <v>310000</v>
      </c>
      <c r="J15" s="219">
        <f t="shared" si="0"/>
        <v>1550000</v>
      </c>
      <c r="K15" s="207"/>
    </row>
    <row r="16" spans="1:11" ht="18.75">
      <c r="A16" s="257">
        <v>7</v>
      </c>
      <c r="B16" s="206">
        <v>7</v>
      </c>
      <c r="C16" s="339" t="s">
        <v>212</v>
      </c>
      <c r="D16" s="340" t="s">
        <v>264</v>
      </c>
      <c r="E16" s="206" t="s">
        <v>282</v>
      </c>
      <c r="F16" s="272">
        <v>7.69</v>
      </c>
      <c r="G16" s="206" t="s">
        <v>24</v>
      </c>
      <c r="H16" s="213">
        <f t="shared" si="1"/>
        <v>7.69</v>
      </c>
      <c r="I16" s="218">
        <v>310000</v>
      </c>
      <c r="J16" s="219">
        <f t="shared" si="0"/>
        <v>1550000</v>
      </c>
      <c r="K16" s="207"/>
    </row>
    <row r="17" spans="1:11" ht="18.75">
      <c r="A17" s="257">
        <v>8</v>
      </c>
      <c r="B17" s="206">
        <v>8</v>
      </c>
      <c r="C17" s="365" t="s">
        <v>405</v>
      </c>
      <c r="D17" s="366" t="s">
        <v>406</v>
      </c>
      <c r="E17" s="206" t="s">
        <v>282</v>
      </c>
      <c r="F17" s="272">
        <v>7.65</v>
      </c>
      <c r="G17" s="206" t="s">
        <v>24</v>
      </c>
      <c r="H17" s="213">
        <f t="shared" si="1"/>
        <v>7.65</v>
      </c>
      <c r="I17" s="218">
        <v>310000</v>
      </c>
      <c r="J17" s="219">
        <f t="shared" si="0"/>
        <v>1550000</v>
      </c>
      <c r="K17" s="207"/>
    </row>
    <row r="18" spans="1:11" ht="18.75">
      <c r="A18" s="257">
        <v>9</v>
      </c>
      <c r="B18" s="206">
        <v>9</v>
      </c>
      <c r="C18" s="339" t="s">
        <v>280</v>
      </c>
      <c r="D18" s="340" t="s">
        <v>281</v>
      </c>
      <c r="E18" s="206" t="s">
        <v>282</v>
      </c>
      <c r="F18" s="272">
        <v>7.62</v>
      </c>
      <c r="G18" s="206" t="s">
        <v>24</v>
      </c>
      <c r="H18" s="213">
        <f t="shared" si="1"/>
        <v>7.62</v>
      </c>
      <c r="I18" s="218">
        <v>310000</v>
      </c>
      <c r="J18" s="219">
        <f t="shared" si="0"/>
        <v>1550000</v>
      </c>
      <c r="K18" s="207"/>
    </row>
    <row r="19" spans="1:11" ht="18.75">
      <c r="A19" s="257">
        <v>10</v>
      </c>
      <c r="B19" s="206">
        <v>10</v>
      </c>
      <c r="C19" s="365" t="s">
        <v>275</v>
      </c>
      <c r="D19" s="366" t="s">
        <v>303</v>
      </c>
      <c r="E19" s="206" t="s">
        <v>282</v>
      </c>
      <c r="F19" s="272">
        <v>7.62</v>
      </c>
      <c r="G19" s="206" t="s">
        <v>24</v>
      </c>
      <c r="H19" s="213">
        <f t="shared" si="1"/>
        <v>7.62</v>
      </c>
      <c r="I19" s="218">
        <v>310000</v>
      </c>
      <c r="J19" s="219">
        <f t="shared" si="0"/>
        <v>1550000</v>
      </c>
      <c r="K19" s="207"/>
    </row>
    <row r="20" spans="1:11" ht="18.75">
      <c r="A20" s="257">
        <v>11</v>
      </c>
      <c r="B20" s="206">
        <v>11</v>
      </c>
      <c r="C20" s="339" t="s">
        <v>454</v>
      </c>
      <c r="D20" s="340" t="s">
        <v>389</v>
      </c>
      <c r="E20" s="206" t="s">
        <v>282</v>
      </c>
      <c r="F20" s="272">
        <v>7.58</v>
      </c>
      <c r="G20" s="206" t="s">
        <v>24</v>
      </c>
      <c r="H20" s="213">
        <f t="shared" si="1"/>
        <v>7.58</v>
      </c>
      <c r="I20" s="218">
        <v>310000</v>
      </c>
      <c r="J20" s="219">
        <f t="shared" si="0"/>
        <v>1550000</v>
      </c>
      <c r="K20" s="207"/>
    </row>
    <row r="21" spans="1:11" ht="18.75">
      <c r="A21" s="257">
        <v>12</v>
      </c>
      <c r="B21" s="206">
        <v>12</v>
      </c>
      <c r="C21" s="339" t="s">
        <v>299</v>
      </c>
      <c r="D21" s="340" t="s">
        <v>406</v>
      </c>
      <c r="E21" s="206" t="s">
        <v>282</v>
      </c>
      <c r="F21" s="272">
        <v>7.54</v>
      </c>
      <c r="G21" s="206" t="s">
        <v>24</v>
      </c>
      <c r="H21" s="213">
        <f t="shared" si="1"/>
        <v>7.54</v>
      </c>
      <c r="I21" s="218">
        <v>310000</v>
      </c>
      <c r="J21" s="219">
        <f t="shared" si="0"/>
        <v>1550000</v>
      </c>
      <c r="K21" s="207"/>
    </row>
    <row r="22" spans="1:11" ht="18.75">
      <c r="A22" s="257">
        <v>13</v>
      </c>
      <c r="B22" s="206">
        <v>1</v>
      </c>
      <c r="C22" s="343" t="s">
        <v>288</v>
      </c>
      <c r="D22" s="344" t="s">
        <v>43</v>
      </c>
      <c r="E22" s="206" t="s">
        <v>298</v>
      </c>
      <c r="F22" s="289">
        <v>7.85</v>
      </c>
      <c r="G22" s="206" t="s">
        <v>24</v>
      </c>
      <c r="H22" s="213">
        <f t="shared" si="1"/>
        <v>7.85</v>
      </c>
      <c r="I22" s="218">
        <v>310000</v>
      </c>
      <c r="J22" s="219">
        <f t="shared" si="0"/>
        <v>1550000</v>
      </c>
      <c r="K22" s="207"/>
    </row>
    <row r="23" spans="1:11" ht="18.75">
      <c r="A23" s="257">
        <v>14</v>
      </c>
      <c r="B23" s="206">
        <v>2</v>
      </c>
      <c r="C23" s="339" t="s">
        <v>212</v>
      </c>
      <c r="D23" s="340" t="s">
        <v>407</v>
      </c>
      <c r="E23" s="206" t="s">
        <v>298</v>
      </c>
      <c r="F23" s="289">
        <v>7.85</v>
      </c>
      <c r="G23" s="206" t="s">
        <v>24</v>
      </c>
      <c r="H23" s="213">
        <f t="shared" si="1"/>
        <v>7.85</v>
      </c>
      <c r="I23" s="218">
        <v>310000</v>
      </c>
      <c r="J23" s="219">
        <f t="shared" si="0"/>
        <v>1550000</v>
      </c>
      <c r="K23" s="207"/>
    </row>
    <row r="24" spans="1:11" ht="18.75">
      <c r="A24" s="257">
        <v>15</v>
      </c>
      <c r="B24" s="206">
        <v>3</v>
      </c>
      <c r="C24" s="365" t="s">
        <v>285</v>
      </c>
      <c r="D24" s="366" t="s">
        <v>211</v>
      </c>
      <c r="E24" s="206" t="s">
        <v>298</v>
      </c>
      <c r="F24" s="289">
        <v>7.65</v>
      </c>
      <c r="G24" s="206" t="s">
        <v>24</v>
      </c>
      <c r="H24" s="213">
        <f t="shared" si="1"/>
        <v>7.65</v>
      </c>
      <c r="I24" s="218">
        <v>310000</v>
      </c>
      <c r="J24" s="219">
        <f t="shared" si="0"/>
        <v>1550000</v>
      </c>
      <c r="K24" s="207"/>
    </row>
    <row r="25" spans="1:11" ht="18.75">
      <c r="A25" s="257">
        <v>16</v>
      </c>
      <c r="B25" s="206">
        <v>4</v>
      </c>
      <c r="C25" s="365" t="s">
        <v>291</v>
      </c>
      <c r="D25" s="366" t="s">
        <v>445</v>
      </c>
      <c r="E25" s="206" t="s">
        <v>298</v>
      </c>
      <c r="F25" s="289">
        <v>7.62</v>
      </c>
      <c r="G25" s="206" t="s">
        <v>24</v>
      </c>
      <c r="H25" s="213">
        <f t="shared" si="1"/>
        <v>7.62</v>
      </c>
      <c r="I25" s="218">
        <v>310000</v>
      </c>
      <c r="J25" s="219">
        <f t="shared" si="0"/>
        <v>1550000</v>
      </c>
      <c r="K25" s="207"/>
    </row>
    <row r="26" spans="1:11" ht="18.75">
      <c r="A26" s="257">
        <v>17</v>
      </c>
      <c r="B26" s="206">
        <v>5</v>
      </c>
      <c r="C26" s="339" t="s">
        <v>455</v>
      </c>
      <c r="D26" s="340" t="s">
        <v>456</v>
      </c>
      <c r="E26" s="206" t="s">
        <v>298</v>
      </c>
      <c r="F26" s="289">
        <v>7.58</v>
      </c>
      <c r="G26" s="206" t="s">
        <v>24</v>
      </c>
      <c r="H26" s="213">
        <f t="shared" si="1"/>
        <v>7.58</v>
      </c>
      <c r="I26" s="218">
        <v>310000</v>
      </c>
      <c r="J26" s="219">
        <f t="shared" si="0"/>
        <v>1550000</v>
      </c>
      <c r="K26" s="207"/>
    </row>
    <row r="27" spans="1:11" ht="18.75">
      <c r="A27" s="257">
        <v>18</v>
      </c>
      <c r="B27" s="206">
        <v>1</v>
      </c>
      <c r="C27" s="343" t="s">
        <v>275</v>
      </c>
      <c r="D27" s="344" t="s">
        <v>300</v>
      </c>
      <c r="E27" s="206" t="s">
        <v>304</v>
      </c>
      <c r="F27" s="289">
        <v>7.62</v>
      </c>
      <c r="G27" s="206" t="s">
        <v>24</v>
      </c>
      <c r="H27" s="213">
        <f>F27</f>
        <v>7.62</v>
      </c>
      <c r="I27" s="218">
        <v>310000</v>
      </c>
      <c r="J27" s="219">
        <f t="shared" si="0"/>
        <v>1550000</v>
      </c>
      <c r="K27" s="207"/>
    </row>
    <row r="28" spans="1:11" ht="18.75">
      <c r="A28" s="257">
        <v>19</v>
      </c>
      <c r="B28" s="206">
        <v>2</v>
      </c>
      <c r="C28" s="339" t="s">
        <v>446</v>
      </c>
      <c r="D28" s="340" t="s">
        <v>132</v>
      </c>
      <c r="E28" s="206" t="s">
        <v>304</v>
      </c>
      <c r="F28" s="289">
        <v>7.62</v>
      </c>
      <c r="G28" s="206" t="s">
        <v>24</v>
      </c>
      <c r="H28" s="213">
        <f>F28</f>
        <v>7.62</v>
      </c>
      <c r="I28" s="218">
        <v>310000</v>
      </c>
      <c r="J28" s="219">
        <f t="shared" si="0"/>
        <v>1550000</v>
      </c>
      <c r="K28" s="207"/>
    </row>
    <row r="29" spans="1:11" ht="18.75">
      <c r="A29" s="257">
        <v>20</v>
      </c>
      <c r="B29" s="206">
        <v>3</v>
      </c>
      <c r="C29" s="339" t="s">
        <v>412</v>
      </c>
      <c r="D29" s="340" t="s">
        <v>30</v>
      </c>
      <c r="E29" s="206" t="s">
        <v>304</v>
      </c>
      <c r="F29" s="289">
        <v>7.62</v>
      </c>
      <c r="G29" s="206" t="s">
        <v>24</v>
      </c>
      <c r="H29" s="213">
        <f>F29</f>
        <v>7.62</v>
      </c>
      <c r="I29" s="218">
        <v>310000</v>
      </c>
      <c r="J29" s="219">
        <f t="shared" si="0"/>
        <v>1550000</v>
      </c>
      <c r="K29" s="207"/>
    </row>
    <row r="30" spans="1:11" ht="18.75">
      <c r="A30" s="257">
        <v>21</v>
      </c>
      <c r="B30" s="206">
        <v>4</v>
      </c>
      <c r="C30" s="339" t="s">
        <v>447</v>
      </c>
      <c r="D30" s="340" t="s">
        <v>448</v>
      </c>
      <c r="E30" s="206" t="s">
        <v>304</v>
      </c>
      <c r="F30" s="289">
        <v>7.62</v>
      </c>
      <c r="G30" s="206" t="s">
        <v>24</v>
      </c>
      <c r="H30" s="213">
        <f>F30</f>
        <v>7.62</v>
      </c>
      <c r="I30" s="218">
        <v>310000</v>
      </c>
      <c r="J30" s="219">
        <f t="shared" si="0"/>
        <v>1550000</v>
      </c>
      <c r="K30" s="207"/>
    </row>
    <row r="31" spans="1:11" ht="18.75">
      <c r="A31" s="257">
        <v>22</v>
      </c>
      <c r="B31" s="206">
        <v>5</v>
      </c>
      <c r="C31" s="339" t="s">
        <v>449</v>
      </c>
      <c r="D31" s="340" t="s">
        <v>450</v>
      </c>
      <c r="E31" s="206" t="s">
        <v>304</v>
      </c>
      <c r="F31" s="289">
        <v>7.62</v>
      </c>
      <c r="G31" s="206" t="s">
        <v>24</v>
      </c>
      <c r="H31" s="213">
        <f>F31</f>
        <v>7.62</v>
      </c>
      <c r="I31" s="218">
        <v>310000</v>
      </c>
      <c r="J31" s="219">
        <f t="shared" si="0"/>
        <v>1550000</v>
      </c>
      <c r="K31" s="207"/>
    </row>
    <row r="32" spans="1:11" ht="18.75">
      <c r="A32" s="257">
        <v>23</v>
      </c>
      <c r="B32" s="206">
        <v>1</v>
      </c>
      <c r="C32" s="343" t="s">
        <v>307</v>
      </c>
      <c r="D32" s="344" t="s">
        <v>308</v>
      </c>
      <c r="E32" s="206" t="s">
        <v>311</v>
      </c>
      <c r="F32" s="289">
        <v>8.31</v>
      </c>
      <c r="G32" s="206" t="s">
        <v>24</v>
      </c>
      <c r="H32" s="213">
        <f t="shared" si="1"/>
        <v>8.31</v>
      </c>
      <c r="I32" s="218">
        <v>360000</v>
      </c>
      <c r="J32" s="219">
        <f t="shared" si="0"/>
        <v>1800000</v>
      </c>
      <c r="K32" s="207"/>
    </row>
    <row r="33" spans="1:11" ht="18.75">
      <c r="A33" s="257">
        <v>24</v>
      </c>
      <c r="B33" s="206">
        <v>2</v>
      </c>
      <c r="C33" s="339" t="s">
        <v>212</v>
      </c>
      <c r="D33" s="340" t="s">
        <v>100</v>
      </c>
      <c r="E33" s="206" t="s">
        <v>311</v>
      </c>
      <c r="F33" s="289">
        <v>8.12</v>
      </c>
      <c r="G33" s="206" t="s">
        <v>24</v>
      </c>
      <c r="H33" s="213">
        <f t="shared" si="1"/>
        <v>8.12</v>
      </c>
      <c r="I33" s="218">
        <v>360000</v>
      </c>
      <c r="J33" s="219">
        <f t="shared" si="0"/>
        <v>1800000</v>
      </c>
      <c r="K33" s="207"/>
    </row>
    <row r="34" spans="1:11" ht="18.75">
      <c r="A34" s="257">
        <v>25</v>
      </c>
      <c r="B34" s="206">
        <v>3</v>
      </c>
      <c r="C34" s="339" t="s">
        <v>408</v>
      </c>
      <c r="D34" s="340" t="s">
        <v>41</v>
      </c>
      <c r="E34" s="206" t="s">
        <v>311</v>
      </c>
      <c r="F34" s="289">
        <v>8.08</v>
      </c>
      <c r="G34" s="206" t="s">
        <v>24</v>
      </c>
      <c r="H34" s="213">
        <f t="shared" si="1"/>
        <v>8.08</v>
      </c>
      <c r="I34" s="218">
        <v>360000</v>
      </c>
      <c r="J34" s="219">
        <f t="shared" si="0"/>
        <v>1800000</v>
      </c>
      <c r="K34" s="207"/>
    </row>
    <row r="35" spans="1:11" ht="18.75">
      <c r="A35" s="257">
        <v>26</v>
      </c>
      <c r="B35" s="206">
        <v>4</v>
      </c>
      <c r="C35" s="339" t="s">
        <v>212</v>
      </c>
      <c r="D35" s="340" t="s">
        <v>409</v>
      </c>
      <c r="E35" s="206" t="s">
        <v>311</v>
      </c>
      <c r="F35" s="289">
        <v>7.96</v>
      </c>
      <c r="G35" s="206" t="s">
        <v>24</v>
      </c>
      <c r="H35" s="213">
        <f t="shared" si="1"/>
        <v>7.96</v>
      </c>
      <c r="I35" s="218">
        <v>310000</v>
      </c>
      <c r="J35" s="219">
        <f t="shared" si="0"/>
        <v>1550000</v>
      </c>
      <c r="K35" s="207"/>
    </row>
    <row r="36" spans="1:11" ht="18.75">
      <c r="A36" s="257">
        <v>27</v>
      </c>
      <c r="B36" s="206">
        <v>5</v>
      </c>
      <c r="C36" s="339" t="s">
        <v>212</v>
      </c>
      <c r="D36" s="340" t="s">
        <v>301</v>
      </c>
      <c r="E36" s="206" t="s">
        <v>311</v>
      </c>
      <c r="F36" s="289">
        <v>7.96</v>
      </c>
      <c r="G36" s="206" t="s">
        <v>24</v>
      </c>
      <c r="H36" s="213">
        <f t="shared" si="1"/>
        <v>7.96</v>
      </c>
      <c r="I36" s="218">
        <v>310000</v>
      </c>
      <c r="J36" s="219">
        <f t="shared" si="0"/>
        <v>1550000</v>
      </c>
      <c r="K36" s="207"/>
    </row>
    <row r="37" spans="1:11" ht="18.75">
      <c r="A37" s="257">
        <v>28</v>
      </c>
      <c r="B37" s="206">
        <v>6</v>
      </c>
      <c r="C37" s="339" t="s">
        <v>214</v>
      </c>
      <c r="D37" s="340" t="s">
        <v>303</v>
      </c>
      <c r="E37" s="206" t="s">
        <v>311</v>
      </c>
      <c r="F37" s="289">
        <v>7.81</v>
      </c>
      <c r="G37" s="206" t="s">
        <v>24</v>
      </c>
      <c r="H37" s="213">
        <f t="shared" si="1"/>
        <v>7.81</v>
      </c>
      <c r="I37" s="218">
        <v>310000</v>
      </c>
      <c r="J37" s="219">
        <f t="shared" si="0"/>
        <v>1550000</v>
      </c>
      <c r="K37" s="207"/>
    </row>
    <row r="38" spans="1:11" ht="18.75">
      <c r="A38" s="257">
        <v>29</v>
      </c>
      <c r="B38" s="206">
        <v>7</v>
      </c>
      <c r="C38" s="339" t="s">
        <v>212</v>
      </c>
      <c r="D38" s="340" t="s">
        <v>410</v>
      </c>
      <c r="E38" s="206" t="s">
        <v>311</v>
      </c>
      <c r="F38" s="289">
        <v>7.81</v>
      </c>
      <c r="G38" s="206" t="s">
        <v>24</v>
      </c>
      <c r="H38" s="213">
        <f t="shared" si="1"/>
        <v>7.81</v>
      </c>
      <c r="I38" s="218">
        <v>310000</v>
      </c>
      <c r="J38" s="219">
        <f t="shared" si="0"/>
        <v>1550000</v>
      </c>
      <c r="K38" s="207"/>
    </row>
    <row r="39" spans="1:11" ht="18.75">
      <c r="A39" s="257">
        <v>30</v>
      </c>
      <c r="B39" s="206">
        <v>8</v>
      </c>
      <c r="C39" s="339" t="s">
        <v>411</v>
      </c>
      <c r="D39" s="340" t="s">
        <v>41</v>
      </c>
      <c r="E39" s="206" t="s">
        <v>311</v>
      </c>
      <c r="F39" s="289">
        <v>7.77</v>
      </c>
      <c r="G39" s="206" t="s">
        <v>24</v>
      </c>
      <c r="H39" s="213">
        <f t="shared" si="1"/>
        <v>7.77</v>
      </c>
      <c r="I39" s="218">
        <v>310000</v>
      </c>
      <c r="J39" s="219">
        <f t="shared" si="0"/>
        <v>1550000</v>
      </c>
      <c r="K39" s="207"/>
    </row>
    <row r="40" spans="1:11" ht="18.75">
      <c r="A40" s="257">
        <v>31</v>
      </c>
      <c r="B40" s="206">
        <v>9</v>
      </c>
      <c r="C40" s="339" t="s">
        <v>412</v>
      </c>
      <c r="D40" s="340" t="s">
        <v>62</v>
      </c>
      <c r="E40" s="206" t="s">
        <v>311</v>
      </c>
      <c r="F40" s="289">
        <v>7.73</v>
      </c>
      <c r="G40" s="206" t="s">
        <v>24</v>
      </c>
      <c r="H40" s="213">
        <f t="shared" si="1"/>
        <v>7.73</v>
      </c>
      <c r="I40" s="218">
        <v>310000</v>
      </c>
      <c r="J40" s="219">
        <f t="shared" si="0"/>
        <v>1550000</v>
      </c>
      <c r="K40" s="207"/>
    </row>
    <row r="41" spans="1:11" ht="18.75">
      <c r="A41" s="257">
        <v>32</v>
      </c>
      <c r="B41" s="206">
        <v>10</v>
      </c>
      <c r="C41" s="339" t="s">
        <v>289</v>
      </c>
      <c r="D41" s="340" t="s">
        <v>37</v>
      </c>
      <c r="E41" s="206" t="s">
        <v>311</v>
      </c>
      <c r="F41" s="289">
        <v>7.73</v>
      </c>
      <c r="G41" s="206" t="s">
        <v>24</v>
      </c>
      <c r="H41" s="213">
        <f t="shared" si="1"/>
        <v>7.73</v>
      </c>
      <c r="I41" s="218">
        <v>310000</v>
      </c>
      <c r="J41" s="219">
        <f t="shared" si="0"/>
        <v>1550000</v>
      </c>
      <c r="K41" s="207"/>
    </row>
    <row r="42" spans="1:11" ht="18.75">
      <c r="A42" s="257">
        <v>33</v>
      </c>
      <c r="B42" s="206">
        <v>11</v>
      </c>
      <c r="C42" s="339" t="s">
        <v>212</v>
      </c>
      <c r="D42" s="340" t="s">
        <v>413</v>
      </c>
      <c r="E42" s="206" t="s">
        <v>311</v>
      </c>
      <c r="F42" s="289">
        <v>7.69</v>
      </c>
      <c r="G42" s="206" t="s">
        <v>24</v>
      </c>
      <c r="H42" s="213">
        <f t="shared" si="1"/>
        <v>7.69</v>
      </c>
      <c r="I42" s="218">
        <v>310000</v>
      </c>
      <c r="J42" s="219">
        <f t="shared" si="0"/>
        <v>1550000</v>
      </c>
      <c r="K42" s="207"/>
    </row>
    <row r="43" spans="1:11" ht="18.75">
      <c r="A43" s="257">
        <v>34</v>
      </c>
      <c r="B43" s="206">
        <v>12</v>
      </c>
      <c r="C43" s="365" t="s">
        <v>297</v>
      </c>
      <c r="D43" s="366" t="s">
        <v>290</v>
      </c>
      <c r="E43" s="206" t="s">
        <v>311</v>
      </c>
      <c r="F43" s="289">
        <v>7.69</v>
      </c>
      <c r="G43" s="206" t="s">
        <v>24</v>
      </c>
      <c r="H43" s="213">
        <f t="shared" si="1"/>
        <v>7.69</v>
      </c>
      <c r="I43" s="218">
        <v>310000</v>
      </c>
      <c r="J43" s="219">
        <f t="shared" si="0"/>
        <v>1550000</v>
      </c>
      <c r="K43" s="207"/>
    </row>
    <row r="44" spans="1:11" ht="18.75">
      <c r="A44" s="257">
        <v>35</v>
      </c>
      <c r="B44" s="206">
        <v>13</v>
      </c>
      <c r="C44" s="339" t="s">
        <v>278</v>
      </c>
      <c r="D44" s="340" t="s">
        <v>451</v>
      </c>
      <c r="E44" s="206" t="s">
        <v>311</v>
      </c>
      <c r="F44" s="289">
        <v>7.62</v>
      </c>
      <c r="G44" s="206" t="s">
        <v>24</v>
      </c>
      <c r="H44" s="213">
        <f t="shared" si="1"/>
        <v>7.62</v>
      </c>
      <c r="I44" s="218">
        <v>310000</v>
      </c>
      <c r="J44" s="219">
        <f t="shared" si="0"/>
        <v>1550000</v>
      </c>
      <c r="K44" s="207"/>
    </row>
    <row r="45" spans="1:11" ht="18.75">
      <c r="A45" s="257">
        <v>36</v>
      </c>
      <c r="B45" s="206">
        <v>14</v>
      </c>
      <c r="C45" s="365" t="s">
        <v>216</v>
      </c>
      <c r="D45" s="366" t="s">
        <v>452</v>
      </c>
      <c r="E45" s="206" t="s">
        <v>311</v>
      </c>
      <c r="F45" s="289">
        <v>7.62</v>
      </c>
      <c r="G45" s="206" t="s">
        <v>24</v>
      </c>
      <c r="H45" s="213">
        <f t="shared" si="1"/>
        <v>7.62</v>
      </c>
      <c r="I45" s="218">
        <v>310000</v>
      </c>
      <c r="J45" s="219">
        <f t="shared" si="0"/>
        <v>1550000</v>
      </c>
      <c r="K45" s="207"/>
    </row>
    <row r="46" spans="1:11" ht="18.75">
      <c r="A46" s="257">
        <v>37</v>
      </c>
      <c r="B46" s="206">
        <v>15</v>
      </c>
      <c r="C46" s="339" t="s">
        <v>289</v>
      </c>
      <c r="D46" s="340" t="s">
        <v>37</v>
      </c>
      <c r="E46" s="206" t="s">
        <v>311</v>
      </c>
      <c r="F46" s="289">
        <v>7.58</v>
      </c>
      <c r="G46" s="206" t="s">
        <v>24</v>
      </c>
      <c r="H46" s="213">
        <f t="shared" si="1"/>
        <v>7.58</v>
      </c>
      <c r="I46" s="218">
        <v>310000</v>
      </c>
      <c r="J46" s="219">
        <f t="shared" si="0"/>
        <v>1550000</v>
      </c>
      <c r="K46" s="207"/>
    </row>
    <row r="47" spans="1:11" ht="18.75">
      <c r="A47" s="257">
        <v>38</v>
      </c>
      <c r="B47" s="206">
        <v>16</v>
      </c>
      <c r="C47" s="339" t="s">
        <v>212</v>
      </c>
      <c r="D47" s="340" t="s">
        <v>457</v>
      </c>
      <c r="E47" s="206" t="s">
        <v>311</v>
      </c>
      <c r="F47" s="289">
        <v>7.58</v>
      </c>
      <c r="G47" s="206" t="s">
        <v>24</v>
      </c>
      <c r="H47" s="213">
        <f t="shared" si="1"/>
        <v>7.58</v>
      </c>
      <c r="I47" s="218">
        <v>310000</v>
      </c>
      <c r="J47" s="219">
        <f t="shared" si="0"/>
        <v>1550000</v>
      </c>
      <c r="K47" s="207"/>
    </row>
    <row r="48" spans="1:11" ht="18.75">
      <c r="A48" s="257">
        <v>39</v>
      </c>
      <c r="B48" s="206">
        <v>17</v>
      </c>
      <c r="C48" s="339" t="s">
        <v>458</v>
      </c>
      <c r="D48" s="340" t="s">
        <v>310</v>
      </c>
      <c r="E48" s="206" t="s">
        <v>311</v>
      </c>
      <c r="F48" s="289">
        <v>7.58</v>
      </c>
      <c r="G48" s="206" t="s">
        <v>24</v>
      </c>
      <c r="H48" s="213">
        <f t="shared" si="1"/>
        <v>7.58</v>
      </c>
      <c r="I48" s="218">
        <v>310000</v>
      </c>
      <c r="J48" s="219">
        <f t="shared" si="0"/>
        <v>1550000</v>
      </c>
      <c r="K48" s="207"/>
    </row>
    <row r="49" spans="1:11" ht="18.75">
      <c r="A49" s="257">
        <v>40</v>
      </c>
      <c r="B49" s="206">
        <v>18</v>
      </c>
      <c r="C49" s="339" t="s">
        <v>214</v>
      </c>
      <c r="D49" s="340" t="s">
        <v>303</v>
      </c>
      <c r="E49" s="206" t="s">
        <v>311</v>
      </c>
      <c r="F49" s="289">
        <v>7.54</v>
      </c>
      <c r="G49" s="206" t="s">
        <v>24</v>
      </c>
      <c r="H49" s="213">
        <f t="shared" si="1"/>
        <v>7.54</v>
      </c>
      <c r="I49" s="218">
        <v>310000</v>
      </c>
      <c r="J49" s="219">
        <f t="shared" si="0"/>
        <v>1550000</v>
      </c>
      <c r="K49" s="207"/>
    </row>
    <row r="50" spans="1:11" ht="18">
      <c r="A50" s="257">
        <v>41</v>
      </c>
      <c r="B50" s="206">
        <v>1</v>
      </c>
      <c r="C50" s="220" t="s">
        <v>21</v>
      </c>
      <c r="D50" s="210" t="s">
        <v>81</v>
      </c>
      <c r="E50" s="206" t="s">
        <v>154</v>
      </c>
      <c r="F50" s="307">
        <v>8.79</v>
      </c>
      <c r="G50" s="206" t="s">
        <v>24</v>
      </c>
      <c r="H50" s="213">
        <f aca="true" t="shared" si="2" ref="H50:H77">F50</f>
        <v>8.79</v>
      </c>
      <c r="I50" s="218">
        <v>300000</v>
      </c>
      <c r="J50" s="219">
        <f>I50*6</f>
        <v>1800000</v>
      </c>
      <c r="K50" s="207"/>
    </row>
    <row r="51" spans="1:11" ht="18">
      <c r="A51" s="257">
        <v>42</v>
      </c>
      <c r="B51" s="206">
        <v>2</v>
      </c>
      <c r="C51" s="229" t="s">
        <v>165</v>
      </c>
      <c r="D51" s="211" t="s">
        <v>95</v>
      </c>
      <c r="E51" s="206" t="s">
        <v>154</v>
      </c>
      <c r="F51" s="307">
        <v>8.68</v>
      </c>
      <c r="G51" s="206" t="s">
        <v>24</v>
      </c>
      <c r="H51" s="213">
        <f t="shared" si="2"/>
        <v>8.68</v>
      </c>
      <c r="I51" s="218">
        <v>300000</v>
      </c>
      <c r="J51" s="219">
        <f aca="true" t="shared" si="3" ref="J51:J118">I51*6</f>
        <v>1800000</v>
      </c>
      <c r="K51" s="207"/>
    </row>
    <row r="52" spans="1:11" ht="18">
      <c r="A52" s="257">
        <v>43</v>
      </c>
      <c r="B52" s="206">
        <v>3</v>
      </c>
      <c r="C52" s="229" t="s">
        <v>242</v>
      </c>
      <c r="D52" s="211" t="s">
        <v>82</v>
      </c>
      <c r="E52" s="206" t="s">
        <v>154</v>
      </c>
      <c r="F52" s="307">
        <v>8.57</v>
      </c>
      <c r="G52" s="206" t="s">
        <v>24</v>
      </c>
      <c r="H52" s="213">
        <f t="shared" si="2"/>
        <v>8.57</v>
      </c>
      <c r="I52" s="218">
        <v>300000</v>
      </c>
      <c r="J52" s="219">
        <f t="shared" si="3"/>
        <v>1800000</v>
      </c>
      <c r="K52" s="207"/>
    </row>
    <row r="53" spans="1:11" ht="18">
      <c r="A53" s="257">
        <v>44</v>
      </c>
      <c r="B53" s="206">
        <v>4</v>
      </c>
      <c r="C53" s="229" t="s">
        <v>142</v>
      </c>
      <c r="D53" s="211" t="s">
        <v>66</v>
      </c>
      <c r="E53" s="206" t="s">
        <v>154</v>
      </c>
      <c r="F53" s="307">
        <v>8.43</v>
      </c>
      <c r="G53" s="206" t="s">
        <v>24</v>
      </c>
      <c r="H53" s="213">
        <f t="shared" si="2"/>
        <v>8.43</v>
      </c>
      <c r="I53" s="218">
        <v>300000</v>
      </c>
      <c r="J53" s="219">
        <f t="shared" si="3"/>
        <v>1800000</v>
      </c>
      <c r="K53" s="207"/>
    </row>
    <row r="54" spans="1:11" ht="18">
      <c r="A54" s="257">
        <v>45</v>
      </c>
      <c r="B54" s="206">
        <v>5</v>
      </c>
      <c r="C54" s="229" t="s">
        <v>312</v>
      </c>
      <c r="D54" s="211" t="s">
        <v>82</v>
      </c>
      <c r="E54" s="206" t="s">
        <v>154</v>
      </c>
      <c r="F54" s="307">
        <v>8.39</v>
      </c>
      <c r="G54" s="206" t="s">
        <v>24</v>
      </c>
      <c r="H54" s="213">
        <f t="shared" si="2"/>
        <v>8.39</v>
      </c>
      <c r="I54" s="218">
        <v>300000</v>
      </c>
      <c r="J54" s="219">
        <f t="shared" si="3"/>
        <v>1800000</v>
      </c>
      <c r="K54" s="207"/>
    </row>
    <row r="55" spans="1:11" ht="18">
      <c r="A55" s="257">
        <v>46</v>
      </c>
      <c r="B55" s="206">
        <v>6</v>
      </c>
      <c r="C55" s="229" t="s">
        <v>123</v>
      </c>
      <c r="D55" s="211" t="s">
        <v>43</v>
      </c>
      <c r="E55" s="206" t="s">
        <v>154</v>
      </c>
      <c r="F55" s="307">
        <v>8.36</v>
      </c>
      <c r="G55" s="206" t="s">
        <v>24</v>
      </c>
      <c r="H55" s="213">
        <f t="shared" si="2"/>
        <v>8.36</v>
      </c>
      <c r="I55" s="218">
        <v>300000</v>
      </c>
      <c r="J55" s="219">
        <f t="shared" si="3"/>
        <v>1800000</v>
      </c>
      <c r="K55" s="207"/>
    </row>
    <row r="56" spans="1:11" ht="18">
      <c r="A56" s="257">
        <v>47</v>
      </c>
      <c r="B56" s="206">
        <v>7</v>
      </c>
      <c r="C56" s="229" t="s">
        <v>21</v>
      </c>
      <c r="D56" s="211" t="s">
        <v>35</v>
      </c>
      <c r="E56" s="206" t="s">
        <v>154</v>
      </c>
      <c r="F56" s="307">
        <v>8.18</v>
      </c>
      <c r="G56" s="206" t="s">
        <v>24</v>
      </c>
      <c r="H56" s="213">
        <f t="shared" si="2"/>
        <v>8.18</v>
      </c>
      <c r="I56" s="218">
        <v>300000</v>
      </c>
      <c r="J56" s="219">
        <f t="shared" si="3"/>
        <v>1800000</v>
      </c>
      <c r="K56" s="207"/>
    </row>
    <row r="57" spans="1:11" ht="18">
      <c r="A57" s="257">
        <v>48</v>
      </c>
      <c r="B57" s="206">
        <v>8</v>
      </c>
      <c r="C57" s="229" t="s">
        <v>318</v>
      </c>
      <c r="D57" s="211" t="s">
        <v>41</v>
      </c>
      <c r="E57" s="206" t="s">
        <v>154</v>
      </c>
      <c r="F57" s="307">
        <v>8.14</v>
      </c>
      <c r="G57" s="206" t="s">
        <v>24</v>
      </c>
      <c r="H57" s="213">
        <f t="shared" si="2"/>
        <v>8.14</v>
      </c>
      <c r="I57" s="218">
        <v>300000</v>
      </c>
      <c r="J57" s="219">
        <f t="shared" si="3"/>
        <v>1800000</v>
      </c>
      <c r="K57" s="207"/>
    </row>
    <row r="58" spans="1:11" ht="18">
      <c r="A58" s="257">
        <v>49</v>
      </c>
      <c r="B58" s="206">
        <v>9</v>
      </c>
      <c r="C58" s="229" t="s">
        <v>236</v>
      </c>
      <c r="D58" s="211" t="s">
        <v>313</v>
      </c>
      <c r="E58" s="206" t="s">
        <v>154</v>
      </c>
      <c r="F58" s="307">
        <v>7.96</v>
      </c>
      <c r="G58" s="206" t="s">
        <v>24</v>
      </c>
      <c r="H58" s="213">
        <f t="shared" si="2"/>
        <v>7.96</v>
      </c>
      <c r="I58" s="218">
        <v>250000</v>
      </c>
      <c r="J58" s="219">
        <f t="shared" si="3"/>
        <v>1500000</v>
      </c>
      <c r="K58" s="207"/>
    </row>
    <row r="59" spans="1:11" ht="18">
      <c r="A59" s="257">
        <v>50</v>
      </c>
      <c r="B59" s="206">
        <v>10</v>
      </c>
      <c r="C59" s="229" t="s">
        <v>21</v>
      </c>
      <c r="D59" s="211" t="s">
        <v>182</v>
      </c>
      <c r="E59" s="206" t="s">
        <v>154</v>
      </c>
      <c r="F59" s="307">
        <v>7.96</v>
      </c>
      <c r="G59" s="206" t="s">
        <v>24</v>
      </c>
      <c r="H59" s="213">
        <f t="shared" si="2"/>
        <v>7.96</v>
      </c>
      <c r="I59" s="218">
        <v>250000</v>
      </c>
      <c r="J59" s="219">
        <f t="shared" si="3"/>
        <v>1500000</v>
      </c>
      <c r="K59" s="207"/>
    </row>
    <row r="60" spans="1:11" ht="18">
      <c r="A60" s="257">
        <v>51</v>
      </c>
      <c r="B60" s="206">
        <v>11</v>
      </c>
      <c r="C60" s="229" t="s">
        <v>323</v>
      </c>
      <c r="D60" s="211" t="s">
        <v>41</v>
      </c>
      <c r="E60" s="206" t="s">
        <v>154</v>
      </c>
      <c r="F60" s="307">
        <v>7.96</v>
      </c>
      <c r="G60" s="206" t="s">
        <v>24</v>
      </c>
      <c r="H60" s="213">
        <f t="shared" si="2"/>
        <v>7.96</v>
      </c>
      <c r="I60" s="218">
        <v>250000</v>
      </c>
      <c r="J60" s="219">
        <f t="shared" si="3"/>
        <v>1500000</v>
      </c>
      <c r="K60" s="207"/>
    </row>
    <row r="61" spans="1:11" ht="18">
      <c r="A61" s="257">
        <v>52</v>
      </c>
      <c r="B61" s="206">
        <v>12</v>
      </c>
      <c r="C61" s="229" t="s">
        <v>165</v>
      </c>
      <c r="D61" s="211" t="s">
        <v>41</v>
      </c>
      <c r="E61" s="206" t="s">
        <v>154</v>
      </c>
      <c r="F61" s="307">
        <v>7.96</v>
      </c>
      <c r="G61" s="206" t="s">
        <v>24</v>
      </c>
      <c r="H61" s="213">
        <f t="shared" si="2"/>
        <v>7.96</v>
      </c>
      <c r="I61" s="218">
        <v>250000</v>
      </c>
      <c r="J61" s="219">
        <f t="shared" si="3"/>
        <v>1500000</v>
      </c>
      <c r="K61" s="207"/>
    </row>
    <row r="62" spans="1:11" ht="18">
      <c r="A62" s="257">
        <v>53</v>
      </c>
      <c r="B62" s="206">
        <v>13</v>
      </c>
      <c r="C62" s="229" t="s">
        <v>314</v>
      </c>
      <c r="D62" s="211" t="s">
        <v>30</v>
      </c>
      <c r="E62" s="206" t="s">
        <v>154</v>
      </c>
      <c r="F62" s="307">
        <v>7.96</v>
      </c>
      <c r="G62" s="206" t="s">
        <v>24</v>
      </c>
      <c r="H62" s="213">
        <f t="shared" si="2"/>
        <v>7.96</v>
      </c>
      <c r="I62" s="218">
        <v>250000</v>
      </c>
      <c r="J62" s="219">
        <f t="shared" si="3"/>
        <v>1500000</v>
      </c>
      <c r="K62" s="207"/>
    </row>
    <row r="63" spans="1:11" ht="18">
      <c r="A63" s="257">
        <v>54</v>
      </c>
      <c r="B63" s="206">
        <v>14</v>
      </c>
      <c r="C63" s="229" t="s">
        <v>34</v>
      </c>
      <c r="D63" s="211" t="s">
        <v>170</v>
      </c>
      <c r="E63" s="206" t="s">
        <v>154</v>
      </c>
      <c r="F63" s="307">
        <v>7.89</v>
      </c>
      <c r="G63" s="206" t="s">
        <v>24</v>
      </c>
      <c r="H63" s="213">
        <f t="shared" si="2"/>
        <v>7.89</v>
      </c>
      <c r="I63" s="218">
        <v>250000</v>
      </c>
      <c r="J63" s="219">
        <f t="shared" si="3"/>
        <v>1500000</v>
      </c>
      <c r="K63" s="207"/>
    </row>
    <row r="64" spans="1:11" ht="18">
      <c r="A64" s="257">
        <v>55</v>
      </c>
      <c r="B64" s="206">
        <v>15</v>
      </c>
      <c r="C64" s="229" t="s">
        <v>324</v>
      </c>
      <c r="D64" s="211" t="s">
        <v>325</v>
      </c>
      <c r="E64" s="206" t="s">
        <v>154</v>
      </c>
      <c r="F64" s="307">
        <v>7.86</v>
      </c>
      <c r="G64" s="206" t="s">
        <v>24</v>
      </c>
      <c r="H64" s="213">
        <f t="shared" si="2"/>
        <v>7.86</v>
      </c>
      <c r="I64" s="218">
        <v>250000</v>
      </c>
      <c r="J64" s="219">
        <f t="shared" si="3"/>
        <v>1500000</v>
      </c>
      <c r="K64" s="207"/>
    </row>
    <row r="65" spans="1:11" ht="18">
      <c r="A65" s="257">
        <v>56</v>
      </c>
      <c r="B65" s="206">
        <v>16</v>
      </c>
      <c r="C65" s="229" t="s">
        <v>21</v>
      </c>
      <c r="D65" s="211" t="s">
        <v>49</v>
      </c>
      <c r="E65" s="206" t="s">
        <v>154</v>
      </c>
      <c r="F65" s="307">
        <v>7.86</v>
      </c>
      <c r="G65" s="206" t="s">
        <v>24</v>
      </c>
      <c r="H65" s="213">
        <f t="shared" si="2"/>
        <v>7.86</v>
      </c>
      <c r="I65" s="218">
        <v>250000</v>
      </c>
      <c r="J65" s="219">
        <f t="shared" si="3"/>
        <v>1500000</v>
      </c>
      <c r="K65" s="207"/>
    </row>
    <row r="66" spans="1:11" ht="18">
      <c r="A66" s="257">
        <v>57</v>
      </c>
      <c r="B66" s="206">
        <v>17</v>
      </c>
      <c r="C66" s="229" t="s">
        <v>316</v>
      </c>
      <c r="D66" s="211" t="s">
        <v>317</v>
      </c>
      <c r="E66" s="206" t="s">
        <v>154</v>
      </c>
      <c r="F66" s="307">
        <v>7.86</v>
      </c>
      <c r="G66" s="206" t="s">
        <v>24</v>
      </c>
      <c r="H66" s="213">
        <f t="shared" si="2"/>
        <v>7.86</v>
      </c>
      <c r="I66" s="218">
        <v>250000</v>
      </c>
      <c r="J66" s="219">
        <f t="shared" si="3"/>
        <v>1500000</v>
      </c>
      <c r="K66" s="207"/>
    </row>
    <row r="67" spans="1:11" ht="18">
      <c r="A67" s="257">
        <v>58</v>
      </c>
      <c r="B67" s="206">
        <v>18</v>
      </c>
      <c r="C67" s="229" t="s">
        <v>73</v>
      </c>
      <c r="D67" s="211" t="s">
        <v>100</v>
      </c>
      <c r="E67" s="206" t="s">
        <v>154</v>
      </c>
      <c r="F67" s="307">
        <v>7.86</v>
      </c>
      <c r="G67" s="206" t="s">
        <v>24</v>
      </c>
      <c r="H67" s="213">
        <f t="shared" si="2"/>
        <v>7.86</v>
      </c>
      <c r="I67" s="218">
        <v>250000</v>
      </c>
      <c r="J67" s="219">
        <f t="shared" si="3"/>
        <v>1500000</v>
      </c>
      <c r="K67" s="207"/>
    </row>
    <row r="68" spans="1:11" ht="18">
      <c r="A68" s="257">
        <v>59</v>
      </c>
      <c r="B68" s="206">
        <v>19</v>
      </c>
      <c r="C68" s="229" t="s">
        <v>21</v>
      </c>
      <c r="D68" s="211" t="s">
        <v>319</v>
      </c>
      <c r="E68" s="206" t="s">
        <v>154</v>
      </c>
      <c r="F68" s="307">
        <v>7.86</v>
      </c>
      <c r="G68" s="206" t="s">
        <v>24</v>
      </c>
      <c r="H68" s="213">
        <f t="shared" si="2"/>
        <v>7.86</v>
      </c>
      <c r="I68" s="218">
        <v>250000</v>
      </c>
      <c r="J68" s="219">
        <f t="shared" si="3"/>
        <v>1500000</v>
      </c>
      <c r="K68" s="207"/>
    </row>
    <row r="69" spans="1:11" ht="18">
      <c r="A69" s="257">
        <v>60</v>
      </c>
      <c r="B69" s="206">
        <v>20</v>
      </c>
      <c r="C69" s="229" t="s">
        <v>40</v>
      </c>
      <c r="D69" s="211" t="s">
        <v>257</v>
      </c>
      <c r="E69" s="206" t="s">
        <v>154</v>
      </c>
      <c r="F69" s="307">
        <v>7.82</v>
      </c>
      <c r="G69" s="206" t="s">
        <v>24</v>
      </c>
      <c r="H69" s="213">
        <f t="shared" si="2"/>
        <v>7.82</v>
      </c>
      <c r="I69" s="218">
        <v>250000</v>
      </c>
      <c r="J69" s="219">
        <f t="shared" si="3"/>
        <v>1500000</v>
      </c>
      <c r="K69" s="207"/>
    </row>
    <row r="70" spans="1:11" ht="18">
      <c r="A70" s="257">
        <v>61</v>
      </c>
      <c r="B70" s="206">
        <v>21</v>
      </c>
      <c r="C70" s="229" t="s">
        <v>21</v>
      </c>
      <c r="D70" s="211" t="s">
        <v>101</v>
      </c>
      <c r="E70" s="206" t="s">
        <v>154</v>
      </c>
      <c r="F70" s="307">
        <v>7.82</v>
      </c>
      <c r="G70" s="206" t="s">
        <v>24</v>
      </c>
      <c r="H70" s="213">
        <f t="shared" si="2"/>
        <v>7.82</v>
      </c>
      <c r="I70" s="218">
        <v>250000</v>
      </c>
      <c r="J70" s="219">
        <f t="shared" si="3"/>
        <v>1500000</v>
      </c>
      <c r="K70" s="207"/>
    </row>
    <row r="71" spans="1:11" ht="18">
      <c r="A71" s="257">
        <v>62</v>
      </c>
      <c r="B71" s="206">
        <v>22</v>
      </c>
      <c r="C71" s="229" t="s">
        <v>414</v>
      </c>
      <c r="D71" s="211" t="s">
        <v>45</v>
      </c>
      <c r="E71" s="206" t="s">
        <v>154</v>
      </c>
      <c r="F71" s="307">
        <v>7.79</v>
      </c>
      <c r="G71" s="206" t="s">
        <v>24</v>
      </c>
      <c r="H71" s="213">
        <f t="shared" si="2"/>
        <v>7.79</v>
      </c>
      <c r="I71" s="218">
        <v>250000</v>
      </c>
      <c r="J71" s="219">
        <f t="shared" si="3"/>
        <v>1500000</v>
      </c>
      <c r="K71" s="207"/>
    </row>
    <row r="72" spans="1:11" ht="18">
      <c r="A72" s="257">
        <v>63</v>
      </c>
      <c r="B72" s="206">
        <v>23</v>
      </c>
      <c r="C72" s="229" t="s">
        <v>123</v>
      </c>
      <c r="D72" s="211" t="s">
        <v>68</v>
      </c>
      <c r="E72" s="206" t="s">
        <v>154</v>
      </c>
      <c r="F72" s="307">
        <v>7.79</v>
      </c>
      <c r="G72" s="206" t="s">
        <v>24</v>
      </c>
      <c r="H72" s="213">
        <f t="shared" si="2"/>
        <v>7.79</v>
      </c>
      <c r="I72" s="218">
        <v>250000</v>
      </c>
      <c r="J72" s="219">
        <f t="shared" si="3"/>
        <v>1500000</v>
      </c>
      <c r="K72" s="207"/>
    </row>
    <row r="73" spans="1:11" ht="18">
      <c r="A73" s="257">
        <v>64</v>
      </c>
      <c r="B73" s="206">
        <v>24</v>
      </c>
      <c r="C73" s="229" t="s">
        <v>415</v>
      </c>
      <c r="D73" s="211" t="s">
        <v>62</v>
      </c>
      <c r="E73" s="206" t="s">
        <v>154</v>
      </c>
      <c r="F73" s="307">
        <v>7.68</v>
      </c>
      <c r="G73" s="206" t="s">
        <v>24</v>
      </c>
      <c r="H73" s="213">
        <f t="shared" si="2"/>
        <v>7.68</v>
      </c>
      <c r="I73" s="218">
        <v>250000</v>
      </c>
      <c r="J73" s="219">
        <f t="shared" si="3"/>
        <v>1500000</v>
      </c>
      <c r="K73" s="207"/>
    </row>
    <row r="74" spans="1:11" ht="18">
      <c r="A74" s="257">
        <v>65</v>
      </c>
      <c r="B74" s="206">
        <v>25</v>
      </c>
      <c r="C74" s="229" t="s">
        <v>141</v>
      </c>
      <c r="D74" s="211" t="s">
        <v>161</v>
      </c>
      <c r="E74" s="206" t="s">
        <v>154</v>
      </c>
      <c r="F74" s="307">
        <v>7.68</v>
      </c>
      <c r="G74" s="206" t="s">
        <v>24</v>
      </c>
      <c r="H74" s="213">
        <f t="shared" si="2"/>
        <v>7.68</v>
      </c>
      <c r="I74" s="218">
        <v>250000</v>
      </c>
      <c r="J74" s="219">
        <f t="shared" si="3"/>
        <v>1500000</v>
      </c>
      <c r="K74" s="207"/>
    </row>
    <row r="75" spans="1:11" ht="18">
      <c r="A75" s="257">
        <v>66</v>
      </c>
      <c r="B75" s="206">
        <v>26</v>
      </c>
      <c r="C75" s="229" t="s">
        <v>320</v>
      </c>
      <c r="D75" s="211" t="s">
        <v>252</v>
      </c>
      <c r="E75" s="206" t="s">
        <v>154</v>
      </c>
      <c r="F75" s="307">
        <v>7.64</v>
      </c>
      <c r="G75" s="206" t="s">
        <v>24</v>
      </c>
      <c r="H75" s="213">
        <f t="shared" si="2"/>
        <v>7.64</v>
      </c>
      <c r="I75" s="218">
        <v>250000</v>
      </c>
      <c r="J75" s="219">
        <f t="shared" si="3"/>
        <v>1500000</v>
      </c>
      <c r="K75" s="207"/>
    </row>
    <row r="76" spans="1:11" ht="18">
      <c r="A76" s="257">
        <v>67</v>
      </c>
      <c r="B76" s="206">
        <v>27</v>
      </c>
      <c r="C76" s="229" t="s">
        <v>21</v>
      </c>
      <c r="D76" s="211" t="s">
        <v>95</v>
      </c>
      <c r="E76" s="206" t="s">
        <v>154</v>
      </c>
      <c r="F76" s="307">
        <v>7.61</v>
      </c>
      <c r="G76" s="206" t="s">
        <v>24</v>
      </c>
      <c r="H76" s="213">
        <f t="shared" si="2"/>
        <v>7.61</v>
      </c>
      <c r="I76" s="218">
        <v>250000</v>
      </c>
      <c r="J76" s="219">
        <f t="shared" si="3"/>
        <v>1500000</v>
      </c>
      <c r="K76" s="207"/>
    </row>
    <row r="77" spans="1:11" ht="18">
      <c r="A77" s="257">
        <v>68</v>
      </c>
      <c r="B77" s="206">
        <v>28</v>
      </c>
      <c r="C77" s="229" t="s">
        <v>459</v>
      </c>
      <c r="D77" s="211" t="s">
        <v>460</v>
      </c>
      <c r="E77" s="206" t="s">
        <v>154</v>
      </c>
      <c r="F77" s="307">
        <v>7.57</v>
      </c>
      <c r="G77" s="206" t="s">
        <v>24</v>
      </c>
      <c r="H77" s="213">
        <f t="shared" si="2"/>
        <v>7.57</v>
      </c>
      <c r="I77" s="218">
        <v>250000</v>
      </c>
      <c r="J77" s="219">
        <f t="shared" si="3"/>
        <v>1500000</v>
      </c>
      <c r="K77" s="207"/>
    </row>
    <row r="78" spans="1:11" ht="18">
      <c r="A78" s="257">
        <v>69</v>
      </c>
      <c r="B78" s="206">
        <v>1</v>
      </c>
      <c r="C78" s="229" t="s">
        <v>78</v>
      </c>
      <c r="D78" s="211" t="s">
        <v>84</v>
      </c>
      <c r="E78" s="206" t="s">
        <v>155</v>
      </c>
      <c r="F78" s="307">
        <v>8.89</v>
      </c>
      <c r="G78" s="206" t="s">
        <v>24</v>
      </c>
      <c r="H78" s="213">
        <f aca="true" t="shared" si="4" ref="H78:H106">F78</f>
        <v>8.89</v>
      </c>
      <c r="I78" s="218">
        <v>300000</v>
      </c>
      <c r="J78" s="219">
        <f t="shared" si="3"/>
        <v>1800000</v>
      </c>
      <c r="K78" s="207"/>
    </row>
    <row r="79" spans="1:11" ht="18">
      <c r="A79" s="257">
        <v>70</v>
      </c>
      <c r="B79" s="206">
        <v>2</v>
      </c>
      <c r="C79" s="229" t="s">
        <v>21</v>
      </c>
      <c r="D79" s="211" t="s">
        <v>129</v>
      </c>
      <c r="E79" s="206" t="s">
        <v>155</v>
      </c>
      <c r="F79" s="307">
        <v>8.82</v>
      </c>
      <c r="G79" s="206" t="s">
        <v>24</v>
      </c>
      <c r="H79" s="213">
        <f t="shared" si="4"/>
        <v>8.82</v>
      </c>
      <c r="I79" s="218">
        <v>300000</v>
      </c>
      <c r="J79" s="219">
        <f t="shared" si="3"/>
        <v>1800000</v>
      </c>
      <c r="K79" s="207"/>
    </row>
    <row r="80" spans="1:11" ht="18">
      <c r="A80" s="257">
        <v>71</v>
      </c>
      <c r="B80" s="206">
        <v>3</v>
      </c>
      <c r="C80" s="229" t="s">
        <v>142</v>
      </c>
      <c r="D80" s="211" t="s">
        <v>119</v>
      </c>
      <c r="E80" s="206" t="s">
        <v>155</v>
      </c>
      <c r="F80" s="307">
        <v>8.54</v>
      </c>
      <c r="G80" s="206" t="s">
        <v>24</v>
      </c>
      <c r="H80" s="213">
        <f t="shared" si="4"/>
        <v>8.54</v>
      </c>
      <c r="I80" s="218">
        <v>300000</v>
      </c>
      <c r="J80" s="219">
        <f t="shared" si="3"/>
        <v>1800000</v>
      </c>
      <c r="K80" s="207"/>
    </row>
    <row r="81" spans="1:11" ht="18">
      <c r="A81" s="257">
        <v>72</v>
      </c>
      <c r="B81" s="206">
        <v>4</v>
      </c>
      <c r="C81" s="229" t="s">
        <v>202</v>
      </c>
      <c r="D81" s="211" t="s">
        <v>82</v>
      </c>
      <c r="E81" s="206" t="s">
        <v>155</v>
      </c>
      <c r="F81" s="307">
        <v>8.5</v>
      </c>
      <c r="G81" s="206" t="s">
        <v>24</v>
      </c>
      <c r="H81" s="213">
        <f t="shared" si="4"/>
        <v>8.5</v>
      </c>
      <c r="I81" s="218">
        <v>300000</v>
      </c>
      <c r="J81" s="219">
        <f t="shared" si="3"/>
        <v>1800000</v>
      </c>
      <c r="K81" s="207"/>
    </row>
    <row r="82" spans="1:11" ht="18">
      <c r="A82" s="257">
        <v>73</v>
      </c>
      <c r="B82" s="206">
        <v>5</v>
      </c>
      <c r="C82" s="229" t="s">
        <v>329</v>
      </c>
      <c r="D82" s="211" t="s">
        <v>272</v>
      </c>
      <c r="E82" s="206" t="s">
        <v>155</v>
      </c>
      <c r="F82" s="307">
        <v>8.46</v>
      </c>
      <c r="G82" s="206" t="s">
        <v>24</v>
      </c>
      <c r="H82" s="213">
        <f t="shared" si="4"/>
        <v>8.46</v>
      </c>
      <c r="I82" s="218">
        <v>300000</v>
      </c>
      <c r="J82" s="219">
        <f t="shared" si="3"/>
        <v>1800000</v>
      </c>
      <c r="K82" s="207"/>
    </row>
    <row r="83" spans="1:11" ht="18">
      <c r="A83" s="257">
        <v>74</v>
      </c>
      <c r="B83" s="206">
        <v>6</v>
      </c>
      <c r="C83" s="229" t="s">
        <v>73</v>
      </c>
      <c r="D83" s="211" t="s">
        <v>330</v>
      </c>
      <c r="E83" s="206" t="s">
        <v>155</v>
      </c>
      <c r="F83" s="307">
        <v>8.43</v>
      </c>
      <c r="G83" s="206" t="s">
        <v>24</v>
      </c>
      <c r="H83" s="213">
        <f t="shared" si="4"/>
        <v>8.43</v>
      </c>
      <c r="I83" s="218">
        <v>300000</v>
      </c>
      <c r="J83" s="219">
        <f t="shared" si="3"/>
        <v>1800000</v>
      </c>
      <c r="K83" s="207"/>
    </row>
    <row r="84" spans="1:11" ht="18">
      <c r="A84" s="257">
        <v>75</v>
      </c>
      <c r="B84" s="206">
        <v>7</v>
      </c>
      <c r="C84" s="229" t="s">
        <v>416</v>
      </c>
      <c r="D84" s="211" t="s">
        <v>417</v>
      </c>
      <c r="E84" s="206" t="s">
        <v>155</v>
      </c>
      <c r="F84" s="307">
        <v>8.25</v>
      </c>
      <c r="G84" s="206" t="s">
        <v>24</v>
      </c>
      <c r="H84" s="213">
        <f t="shared" si="4"/>
        <v>8.25</v>
      </c>
      <c r="I84" s="218">
        <v>300000</v>
      </c>
      <c r="J84" s="219">
        <f t="shared" si="3"/>
        <v>1800000</v>
      </c>
      <c r="K84" s="207"/>
    </row>
    <row r="85" spans="1:11" ht="18">
      <c r="A85" s="257">
        <v>76</v>
      </c>
      <c r="B85" s="206">
        <v>8</v>
      </c>
      <c r="C85" s="229" t="s">
        <v>203</v>
      </c>
      <c r="D85" s="211" t="s">
        <v>26</v>
      </c>
      <c r="E85" s="206" t="s">
        <v>155</v>
      </c>
      <c r="F85" s="307">
        <v>8.21</v>
      </c>
      <c r="G85" s="206" t="s">
        <v>24</v>
      </c>
      <c r="H85" s="213">
        <f t="shared" si="4"/>
        <v>8.21</v>
      </c>
      <c r="I85" s="218">
        <v>300000</v>
      </c>
      <c r="J85" s="219">
        <f t="shared" si="3"/>
        <v>1800000</v>
      </c>
      <c r="K85" s="207"/>
    </row>
    <row r="86" spans="1:11" ht="18">
      <c r="A86" s="257">
        <v>77</v>
      </c>
      <c r="B86" s="206">
        <v>9</v>
      </c>
      <c r="C86" s="229" t="s">
        <v>73</v>
      </c>
      <c r="D86" s="211" t="s">
        <v>254</v>
      </c>
      <c r="E86" s="206" t="s">
        <v>155</v>
      </c>
      <c r="F86" s="307">
        <v>8.21</v>
      </c>
      <c r="G86" s="206" t="s">
        <v>24</v>
      </c>
      <c r="H86" s="213">
        <f t="shared" si="4"/>
        <v>8.21</v>
      </c>
      <c r="I86" s="218">
        <v>300000</v>
      </c>
      <c r="J86" s="219">
        <f t="shared" si="3"/>
        <v>1800000</v>
      </c>
      <c r="K86" s="207"/>
    </row>
    <row r="87" spans="1:11" ht="18">
      <c r="A87" s="257">
        <v>78</v>
      </c>
      <c r="B87" s="206">
        <v>10</v>
      </c>
      <c r="C87" s="229" t="s">
        <v>328</v>
      </c>
      <c r="D87" s="211" t="s">
        <v>85</v>
      </c>
      <c r="E87" s="206" t="s">
        <v>155</v>
      </c>
      <c r="F87" s="307">
        <v>8.18</v>
      </c>
      <c r="G87" s="206" t="s">
        <v>24</v>
      </c>
      <c r="H87" s="213">
        <f t="shared" si="4"/>
        <v>8.18</v>
      </c>
      <c r="I87" s="218">
        <v>300000</v>
      </c>
      <c r="J87" s="219">
        <f t="shared" si="3"/>
        <v>1800000</v>
      </c>
      <c r="K87" s="207"/>
    </row>
    <row r="88" spans="1:11" ht="18">
      <c r="A88" s="257">
        <v>79</v>
      </c>
      <c r="B88" s="206">
        <v>11</v>
      </c>
      <c r="C88" s="229" t="s">
        <v>418</v>
      </c>
      <c r="D88" s="211" t="s">
        <v>81</v>
      </c>
      <c r="E88" s="206" t="s">
        <v>155</v>
      </c>
      <c r="F88" s="307">
        <v>8.07</v>
      </c>
      <c r="G88" s="206" t="s">
        <v>24</v>
      </c>
      <c r="H88" s="213">
        <f t="shared" si="4"/>
        <v>8.07</v>
      </c>
      <c r="I88" s="218">
        <v>300000</v>
      </c>
      <c r="J88" s="219">
        <f t="shared" si="3"/>
        <v>1800000</v>
      </c>
      <c r="K88" s="207"/>
    </row>
    <row r="89" spans="1:11" ht="18">
      <c r="A89" s="257">
        <v>80</v>
      </c>
      <c r="B89" s="206">
        <v>12</v>
      </c>
      <c r="C89" s="229" t="s">
        <v>50</v>
      </c>
      <c r="D89" s="211" t="s">
        <v>167</v>
      </c>
      <c r="E89" s="206" t="s">
        <v>155</v>
      </c>
      <c r="F89" s="307">
        <v>8.04</v>
      </c>
      <c r="G89" s="206" t="s">
        <v>24</v>
      </c>
      <c r="H89" s="213">
        <f t="shared" si="4"/>
        <v>8.04</v>
      </c>
      <c r="I89" s="218">
        <v>300000</v>
      </c>
      <c r="J89" s="219">
        <f t="shared" si="3"/>
        <v>1800000</v>
      </c>
      <c r="K89" s="207"/>
    </row>
    <row r="90" spans="1:11" ht="18">
      <c r="A90" s="257">
        <v>81</v>
      </c>
      <c r="B90" s="206">
        <v>13</v>
      </c>
      <c r="C90" s="229" t="s">
        <v>111</v>
      </c>
      <c r="D90" s="211" t="s">
        <v>419</v>
      </c>
      <c r="E90" s="206" t="s">
        <v>155</v>
      </c>
      <c r="F90" s="307">
        <v>8</v>
      </c>
      <c r="G90" s="206" t="s">
        <v>24</v>
      </c>
      <c r="H90" s="213">
        <f t="shared" si="4"/>
        <v>8</v>
      </c>
      <c r="I90" s="218">
        <v>300000</v>
      </c>
      <c r="J90" s="219">
        <f t="shared" si="3"/>
        <v>1800000</v>
      </c>
      <c r="K90" s="207"/>
    </row>
    <row r="91" spans="1:11" ht="18">
      <c r="A91" s="257">
        <v>82</v>
      </c>
      <c r="B91" s="206">
        <v>14</v>
      </c>
      <c r="C91" s="229" t="s">
        <v>189</v>
      </c>
      <c r="D91" s="211" t="s">
        <v>419</v>
      </c>
      <c r="E91" s="206" t="s">
        <v>155</v>
      </c>
      <c r="F91" s="307">
        <v>8</v>
      </c>
      <c r="G91" s="206" t="s">
        <v>24</v>
      </c>
      <c r="H91" s="213">
        <f t="shared" si="4"/>
        <v>8</v>
      </c>
      <c r="I91" s="218">
        <v>300000</v>
      </c>
      <c r="J91" s="219">
        <f t="shared" si="3"/>
        <v>1800000</v>
      </c>
      <c r="K91" s="207"/>
    </row>
    <row r="92" spans="1:11" ht="18">
      <c r="A92" s="257">
        <v>83</v>
      </c>
      <c r="B92" s="206">
        <v>16</v>
      </c>
      <c r="C92" s="229" t="s">
        <v>21</v>
      </c>
      <c r="D92" s="211" t="s">
        <v>420</v>
      </c>
      <c r="E92" s="206" t="s">
        <v>155</v>
      </c>
      <c r="F92" s="307">
        <v>7.96</v>
      </c>
      <c r="G92" s="206" t="s">
        <v>24</v>
      </c>
      <c r="H92" s="213">
        <f t="shared" si="4"/>
        <v>7.96</v>
      </c>
      <c r="I92" s="218">
        <v>250000</v>
      </c>
      <c r="J92" s="219">
        <f t="shared" si="3"/>
        <v>1500000</v>
      </c>
      <c r="K92" s="207"/>
    </row>
    <row r="93" spans="1:11" ht="18">
      <c r="A93" s="257">
        <v>84</v>
      </c>
      <c r="B93" s="206">
        <v>17</v>
      </c>
      <c r="C93" s="229" t="s">
        <v>135</v>
      </c>
      <c r="D93" s="211" t="s">
        <v>335</v>
      </c>
      <c r="E93" s="206" t="s">
        <v>155</v>
      </c>
      <c r="F93" s="307">
        <v>7.86</v>
      </c>
      <c r="G93" s="206" t="s">
        <v>24</v>
      </c>
      <c r="H93" s="213">
        <f t="shared" si="4"/>
        <v>7.86</v>
      </c>
      <c r="I93" s="218">
        <v>250000</v>
      </c>
      <c r="J93" s="219">
        <f t="shared" si="3"/>
        <v>1500000</v>
      </c>
      <c r="K93" s="207"/>
    </row>
    <row r="94" spans="1:11" ht="18">
      <c r="A94" s="257">
        <v>85</v>
      </c>
      <c r="B94" s="206">
        <v>18</v>
      </c>
      <c r="C94" s="229" t="s">
        <v>34</v>
      </c>
      <c r="D94" s="211" t="s">
        <v>334</v>
      </c>
      <c r="E94" s="206" t="s">
        <v>155</v>
      </c>
      <c r="F94" s="307">
        <v>7.82</v>
      </c>
      <c r="G94" s="206" t="s">
        <v>24</v>
      </c>
      <c r="H94" s="213">
        <f t="shared" si="4"/>
        <v>7.82</v>
      </c>
      <c r="I94" s="218">
        <v>250000</v>
      </c>
      <c r="J94" s="219">
        <f t="shared" si="3"/>
        <v>1500000</v>
      </c>
      <c r="K94" s="207"/>
    </row>
    <row r="95" spans="1:11" ht="18">
      <c r="A95" s="257">
        <v>86</v>
      </c>
      <c r="B95" s="206">
        <v>19</v>
      </c>
      <c r="C95" s="229" t="s">
        <v>50</v>
      </c>
      <c r="D95" s="211" t="s">
        <v>333</v>
      </c>
      <c r="E95" s="206" t="s">
        <v>155</v>
      </c>
      <c r="F95" s="307">
        <v>7.79</v>
      </c>
      <c r="G95" s="206" t="s">
        <v>24</v>
      </c>
      <c r="H95" s="213">
        <f t="shared" si="4"/>
        <v>7.79</v>
      </c>
      <c r="I95" s="218">
        <v>250000</v>
      </c>
      <c r="J95" s="219">
        <f t="shared" si="3"/>
        <v>1500000</v>
      </c>
      <c r="K95" s="207"/>
    </row>
    <row r="96" spans="1:11" ht="18">
      <c r="A96" s="257">
        <v>87</v>
      </c>
      <c r="B96" s="206">
        <v>21</v>
      </c>
      <c r="C96" s="229" t="s">
        <v>421</v>
      </c>
      <c r="D96" s="211" t="s">
        <v>375</v>
      </c>
      <c r="E96" s="206" t="s">
        <v>155</v>
      </c>
      <c r="F96" s="307">
        <v>7.75</v>
      </c>
      <c r="G96" s="206" t="s">
        <v>24</v>
      </c>
      <c r="H96" s="213">
        <f t="shared" si="4"/>
        <v>7.75</v>
      </c>
      <c r="I96" s="218">
        <v>250000</v>
      </c>
      <c r="J96" s="219">
        <f t="shared" si="3"/>
        <v>1500000</v>
      </c>
      <c r="K96" s="207"/>
    </row>
    <row r="97" spans="1:11" ht="18">
      <c r="A97" s="257">
        <v>88</v>
      </c>
      <c r="B97" s="206">
        <v>22</v>
      </c>
      <c r="C97" s="229" t="s">
        <v>50</v>
      </c>
      <c r="D97" s="211" t="s">
        <v>192</v>
      </c>
      <c r="E97" s="206" t="s">
        <v>155</v>
      </c>
      <c r="F97" s="307">
        <v>7.75</v>
      </c>
      <c r="G97" s="206" t="s">
        <v>24</v>
      </c>
      <c r="H97" s="213">
        <f t="shared" si="4"/>
        <v>7.75</v>
      </c>
      <c r="I97" s="218">
        <v>250000</v>
      </c>
      <c r="J97" s="219">
        <f t="shared" si="3"/>
        <v>1500000</v>
      </c>
      <c r="K97" s="207"/>
    </row>
    <row r="98" spans="1:11" ht="18">
      <c r="A98" s="257">
        <v>89</v>
      </c>
      <c r="B98" s="206">
        <v>23</v>
      </c>
      <c r="C98" s="229" t="s">
        <v>336</v>
      </c>
      <c r="D98" s="211" t="s">
        <v>337</v>
      </c>
      <c r="E98" s="206" t="s">
        <v>155</v>
      </c>
      <c r="F98" s="307">
        <v>7.75</v>
      </c>
      <c r="G98" s="206" t="s">
        <v>24</v>
      </c>
      <c r="H98" s="213">
        <f t="shared" si="4"/>
        <v>7.75</v>
      </c>
      <c r="I98" s="218">
        <v>250000</v>
      </c>
      <c r="J98" s="219">
        <f t="shared" si="3"/>
        <v>1500000</v>
      </c>
      <c r="K98" s="207"/>
    </row>
    <row r="99" spans="1:11" ht="18">
      <c r="A99" s="257">
        <v>90</v>
      </c>
      <c r="B99" s="206">
        <v>24</v>
      </c>
      <c r="C99" s="229" t="s">
        <v>331</v>
      </c>
      <c r="D99" s="211" t="s">
        <v>332</v>
      </c>
      <c r="E99" s="206" t="s">
        <v>155</v>
      </c>
      <c r="F99" s="307">
        <v>7.68</v>
      </c>
      <c r="G99" s="206" t="s">
        <v>24</v>
      </c>
      <c r="H99" s="213">
        <f t="shared" si="4"/>
        <v>7.68</v>
      </c>
      <c r="I99" s="218">
        <v>250000</v>
      </c>
      <c r="J99" s="219">
        <f t="shared" si="3"/>
        <v>1500000</v>
      </c>
      <c r="K99" s="207"/>
    </row>
    <row r="100" spans="1:11" ht="18">
      <c r="A100" s="257">
        <v>91</v>
      </c>
      <c r="B100" s="206">
        <v>25</v>
      </c>
      <c r="C100" s="229" t="s">
        <v>50</v>
      </c>
      <c r="D100" s="211" t="s">
        <v>84</v>
      </c>
      <c r="E100" s="206" t="s">
        <v>155</v>
      </c>
      <c r="F100" s="307">
        <v>7.68</v>
      </c>
      <c r="G100" s="206" t="s">
        <v>24</v>
      </c>
      <c r="H100" s="213">
        <f t="shared" si="4"/>
        <v>7.68</v>
      </c>
      <c r="I100" s="218">
        <v>250000</v>
      </c>
      <c r="J100" s="219">
        <f t="shared" si="3"/>
        <v>1500000</v>
      </c>
      <c r="K100" s="207"/>
    </row>
    <row r="101" spans="1:11" ht="18">
      <c r="A101" s="257">
        <v>92</v>
      </c>
      <c r="B101" s="206">
        <v>26</v>
      </c>
      <c r="C101" s="229" t="s">
        <v>422</v>
      </c>
      <c r="D101" s="211" t="s">
        <v>98</v>
      </c>
      <c r="E101" s="206" t="s">
        <v>155</v>
      </c>
      <c r="F101" s="307">
        <v>7.68</v>
      </c>
      <c r="G101" s="206" t="s">
        <v>24</v>
      </c>
      <c r="H101" s="213">
        <f t="shared" si="4"/>
        <v>7.68</v>
      </c>
      <c r="I101" s="218">
        <v>250000</v>
      </c>
      <c r="J101" s="219">
        <f t="shared" si="3"/>
        <v>1500000</v>
      </c>
      <c r="K101" s="207"/>
    </row>
    <row r="102" spans="1:11" ht="18">
      <c r="A102" s="257">
        <v>93</v>
      </c>
      <c r="B102" s="206">
        <v>27</v>
      </c>
      <c r="C102" s="229" t="s">
        <v>75</v>
      </c>
      <c r="D102" s="211" t="s">
        <v>257</v>
      </c>
      <c r="E102" s="206" t="s">
        <v>155</v>
      </c>
      <c r="F102" s="307">
        <v>7.64</v>
      </c>
      <c r="G102" s="206" t="s">
        <v>24</v>
      </c>
      <c r="H102" s="213">
        <f t="shared" si="4"/>
        <v>7.64</v>
      </c>
      <c r="I102" s="218">
        <v>250000</v>
      </c>
      <c r="J102" s="219">
        <f t="shared" si="3"/>
        <v>1500000</v>
      </c>
      <c r="K102" s="207"/>
    </row>
    <row r="103" spans="1:11" ht="18">
      <c r="A103" s="257">
        <v>94</v>
      </c>
      <c r="B103" s="206">
        <v>28</v>
      </c>
      <c r="C103" s="229" t="s">
        <v>453</v>
      </c>
      <c r="D103" s="211" t="s">
        <v>43</v>
      </c>
      <c r="E103" s="206" t="s">
        <v>155</v>
      </c>
      <c r="F103" s="307">
        <v>7.61</v>
      </c>
      <c r="G103" s="206" t="s">
        <v>24</v>
      </c>
      <c r="H103" s="213">
        <f t="shared" si="4"/>
        <v>7.61</v>
      </c>
      <c r="I103" s="218">
        <v>250000</v>
      </c>
      <c r="J103" s="219">
        <f t="shared" si="3"/>
        <v>1500000</v>
      </c>
      <c r="K103" s="207"/>
    </row>
    <row r="104" spans="1:11" ht="18">
      <c r="A104" s="257">
        <v>95</v>
      </c>
      <c r="B104" s="206">
        <v>29</v>
      </c>
      <c r="C104" s="229" t="s">
        <v>141</v>
      </c>
      <c r="D104" s="211" t="s">
        <v>115</v>
      </c>
      <c r="E104" s="206" t="s">
        <v>155</v>
      </c>
      <c r="F104" s="307">
        <v>7.54</v>
      </c>
      <c r="G104" s="206" t="s">
        <v>24</v>
      </c>
      <c r="H104" s="213">
        <f t="shared" si="4"/>
        <v>7.54</v>
      </c>
      <c r="I104" s="218">
        <v>250000</v>
      </c>
      <c r="J104" s="219">
        <f t="shared" si="3"/>
        <v>1500000</v>
      </c>
      <c r="K104" s="207"/>
    </row>
    <row r="105" spans="1:11" ht="18">
      <c r="A105" s="257">
        <v>96</v>
      </c>
      <c r="B105" s="206">
        <v>30</v>
      </c>
      <c r="C105" s="229" t="s">
        <v>338</v>
      </c>
      <c r="D105" s="211" t="s">
        <v>129</v>
      </c>
      <c r="E105" s="206" t="s">
        <v>155</v>
      </c>
      <c r="F105" s="307">
        <v>7.54</v>
      </c>
      <c r="G105" s="206" t="s">
        <v>24</v>
      </c>
      <c r="H105" s="213">
        <f t="shared" si="4"/>
        <v>7.54</v>
      </c>
      <c r="I105" s="218">
        <v>250000</v>
      </c>
      <c r="J105" s="219">
        <f t="shared" si="3"/>
        <v>1500000</v>
      </c>
      <c r="K105" s="207"/>
    </row>
    <row r="106" spans="1:11" ht="18">
      <c r="A106" s="257">
        <v>97</v>
      </c>
      <c r="B106" s="206">
        <v>31</v>
      </c>
      <c r="C106" s="229" t="s">
        <v>461</v>
      </c>
      <c r="D106" s="211" t="s">
        <v>98</v>
      </c>
      <c r="E106" s="206" t="s">
        <v>155</v>
      </c>
      <c r="F106" s="307">
        <v>7.54</v>
      </c>
      <c r="G106" s="206" t="s">
        <v>24</v>
      </c>
      <c r="H106" s="213">
        <f t="shared" si="4"/>
        <v>7.54</v>
      </c>
      <c r="I106" s="218">
        <v>250000</v>
      </c>
      <c r="J106" s="219">
        <f t="shared" si="3"/>
        <v>1500000</v>
      </c>
      <c r="K106" s="207"/>
    </row>
    <row r="107" spans="1:11" ht="18">
      <c r="A107" s="257">
        <v>98</v>
      </c>
      <c r="B107" s="206">
        <v>1</v>
      </c>
      <c r="C107" s="229" t="s">
        <v>343</v>
      </c>
      <c r="D107" s="211" t="s">
        <v>95</v>
      </c>
      <c r="E107" s="206" t="s">
        <v>87</v>
      </c>
      <c r="F107" s="307">
        <v>8.61</v>
      </c>
      <c r="G107" s="206" t="s">
        <v>24</v>
      </c>
      <c r="H107" s="213">
        <f aca="true" t="shared" si="5" ref="H107:H132">F107</f>
        <v>8.61</v>
      </c>
      <c r="I107" s="218">
        <v>300000</v>
      </c>
      <c r="J107" s="219">
        <f t="shared" si="3"/>
        <v>1800000</v>
      </c>
      <c r="K107" s="207"/>
    </row>
    <row r="108" spans="1:11" ht="18">
      <c r="A108" s="257">
        <v>99</v>
      </c>
      <c r="B108" s="206">
        <v>3</v>
      </c>
      <c r="C108" s="229" t="s">
        <v>21</v>
      </c>
      <c r="D108" s="211" t="s">
        <v>84</v>
      </c>
      <c r="E108" s="206" t="s">
        <v>87</v>
      </c>
      <c r="F108" s="307">
        <v>8.29</v>
      </c>
      <c r="G108" s="206" t="s">
        <v>24</v>
      </c>
      <c r="H108" s="213">
        <f t="shared" si="5"/>
        <v>8.29</v>
      </c>
      <c r="I108" s="218">
        <v>300000</v>
      </c>
      <c r="J108" s="219">
        <f t="shared" si="3"/>
        <v>1800000</v>
      </c>
      <c r="K108" s="207"/>
    </row>
    <row r="109" spans="1:11" ht="18">
      <c r="A109" s="257">
        <v>100</v>
      </c>
      <c r="B109" s="206">
        <v>4</v>
      </c>
      <c r="C109" s="229" t="s">
        <v>142</v>
      </c>
      <c r="D109" s="211" t="s">
        <v>204</v>
      </c>
      <c r="E109" s="206" t="s">
        <v>87</v>
      </c>
      <c r="F109" s="307">
        <v>8.29</v>
      </c>
      <c r="G109" s="206" t="s">
        <v>24</v>
      </c>
      <c r="H109" s="213">
        <f t="shared" si="5"/>
        <v>8.29</v>
      </c>
      <c r="I109" s="218">
        <v>300000</v>
      </c>
      <c r="J109" s="219">
        <f t="shared" si="3"/>
        <v>1800000</v>
      </c>
      <c r="K109" s="207"/>
    </row>
    <row r="110" spans="1:11" ht="18">
      <c r="A110" s="257">
        <v>101</v>
      </c>
      <c r="B110" s="206">
        <v>5</v>
      </c>
      <c r="C110" s="229" t="s">
        <v>352</v>
      </c>
      <c r="D110" s="211" t="s">
        <v>41</v>
      </c>
      <c r="E110" s="206" t="s">
        <v>87</v>
      </c>
      <c r="F110" s="307">
        <v>8.21</v>
      </c>
      <c r="G110" s="206" t="s">
        <v>24</v>
      </c>
      <c r="H110" s="213">
        <f t="shared" si="5"/>
        <v>8.21</v>
      </c>
      <c r="I110" s="218">
        <v>300000</v>
      </c>
      <c r="J110" s="219">
        <f t="shared" si="3"/>
        <v>1800000</v>
      </c>
      <c r="K110" s="207"/>
    </row>
    <row r="111" spans="1:11" ht="18">
      <c r="A111" s="257">
        <v>102</v>
      </c>
      <c r="B111" s="206">
        <v>6</v>
      </c>
      <c r="C111" s="229" t="s">
        <v>21</v>
      </c>
      <c r="D111" s="211" t="s">
        <v>347</v>
      </c>
      <c r="E111" s="206" t="s">
        <v>87</v>
      </c>
      <c r="F111" s="307">
        <v>8.18</v>
      </c>
      <c r="G111" s="206" t="s">
        <v>24</v>
      </c>
      <c r="H111" s="213">
        <f t="shared" si="5"/>
        <v>8.18</v>
      </c>
      <c r="I111" s="218">
        <v>300000</v>
      </c>
      <c r="J111" s="219">
        <f t="shared" si="3"/>
        <v>1800000</v>
      </c>
      <c r="K111" s="207"/>
    </row>
    <row r="112" spans="1:11" ht="18">
      <c r="A112" s="257">
        <v>103</v>
      </c>
      <c r="B112" s="206">
        <v>7</v>
      </c>
      <c r="C112" s="229" t="s">
        <v>349</v>
      </c>
      <c r="D112" s="211" t="s">
        <v>317</v>
      </c>
      <c r="E112" s="206" t="s">
        <v>87</v>
      </c>
      <c r="F112" s="307">
        <v>8.18</v>
      </c>
      <c r="G112" s="206" t="s">
        <v>24</v>
      </c>
      <c r="H112" s="213">
        <f t="shared" si="5"/>
        <v>8.18</v>
      </c>
      <c r="I112" s="218">
        <v>300000</v>
      </c>
      <c r="J112" s="219">
        <f t="shared" si="3"/>
        <v>1800000</v>
      </c>
      <c r="K112" s="207"/>
    </row>
    <row r="113" spans="1:11" ht="18">
      <c r="A113" s="257">
        <v>104</v>
      </c>
      <c r="B113" s="206">
        <v>9</v>
      </c>
      <c r="C113" s="229" t="s">
        <v>163</v>
      </c>
      <c r="D113" s="211" t="s">
        <v>93</v>
      </c>
      <c r="E113" s="206" t="s">
        <v>87</v>
      </c>
      <c r="F113" s="307">
        <v>8.14</v>
      </c>
      <c r="G113" s="206" t="s">
        <v>24</v>
      </c>
      <c r="H113" s="213">
        <f t="shared" si="5"/>
        <v>8.14</v>
      </c>
      <c r="I113" s="218">
        <v>300000</v>
      </c>
      <c r="J113" s="219">
        <f t="shared" si="3"/>
        <v>1800000</v>
      </c>
      <c r="K113" s="207"/>
    </row>
    <row r="114" spans="1:11" ht="18">
      <c r="A114" s="257">
        <v>105</v>
      </c>
      <c r="B114" s="206">
        <v>10</v>
      </c>
      <c r="C114" s="229" t="s">
        <v>21</v>
      </c>
      <c r="D114" s="211" t="s">
        <v>79</v>
      </c>
      <c r="E114" s="206" t="s">
        <v>87</v>
      </c>
      <c r="F114" s="307">
        <v>8.14</v>
      </c>
      <c r="G114" s="206" t="s">
        <v>24</v>
      </c>
      <c r="H114" s="213">
        <f t="shared" si="5"/>
        <v>8.14</v>
      </c>
      <c r="I114" s="218">
        <v>300000</v>
      </c>
      <c r="J114" s="219">
        <f t="shared" si="3"/>
        <v>1800000</v>
      </c>
      <c r="K114" s="207"/>
    </row>
    <row r="115" spans="1:11" ht="18">
      <c r="A115" s="257">
        <v>106</v>
      </c>
      <c r="B115" s="206">
        <v>11</v>
      </c>
      <c r="C115" s="229" t="s">
        <v>423</v>
      </c>
      <c r="D115" s="211" t="s">
        <v>45</v>
      </c>
      <c r="E115" s="206" t="s">
        <v>87</v>
      </c>
      <c r="F115" s="307">
        <v>8.07</v>
      </c>
      <c r="G115" s="206" t="s">
        <v>24</v>
      </c>
      <c r="H115" s="213">
        <f t="shared" si="5"/>
        <v>8.07</v>
      </c>
      <c r="I115" s="218">
        <v>300000</v>
      </c>
      <c r="J115" s="219">
        <f t="shared" si="3"/>
        <v>1800000</v>
      </c>
      <c r="K115" s="207"/>
    </row>
    <row r="116" spans="1:11" ht="18">
      <c r="A116" s="257">
        <v>107</v>
      </c>
      <c r="B116" s="206">
        <v>12</v>
      </c>
      <c r="C116" s="229" t="s">
        <v>342</v>
      </c>
      <c r="D116" s="211" t="s">
        <v>182</v>
      </c>
      <c r="E116" s="206" t="s">
        <v>87</v>
      </c>
      <c r="F116" s="307">
        <v>8.07</v>
      </c>
      <c r="G116" s="206" t="s">
        <v>24</v>
      </c>
      <c r="H116" s="213">
        <f t="shared" si="5"/>
        <v>8.07</v>
      </c>
      <c r="I116" s="218">
        <v>300000</v>
      </c>
      <c r="J116" s="219">
        <f t="shared" si="3"/>
        <v>1800000</v>
      </c>
      <c r="K116" s="207"/>
    </row>
    <row r="117" spans="1:11" ht="18">
      <c r="A117" s="257">
        <v>108</v>
      </c>
      <c r="B117" s="206">
        <v>13</v>
      </c>
      <c r="C117" s="229" t="s">
        <v>123</v>
      </c>
      <c r="D117" s="211" t="s">
        <v>182</v>
      </c>
      <c r="E117" s="206" t="s">
        <v>87</v>
      </c>
      <c r="F117" s="307">
        <v>8.04</v>
      </c>
      <c r="G117" s="206" t="s">
        <v>24</v>
      </c>
      <c r="H117" s="213">
        <f t="shared" si="5"/>
        <v>8.04</v>
      </c>
      <c r="I117" s="218">
        <v>300000</v>
      </c>
      <c r="J117" s="219">
        <f t="shared" si="3"/>
        <v>1800000</v>
      </c>
      <c r="K117" s="207"/>
    </row>
    <row r="118" spans="1:11" ht="18">
      <c r="A118" s="257">
        <v>109</v>
      </c>
      <c r="B118" s="206">
        <v>14</v>
      </c>
      <c r="C118" s="229" t="s">
        <v>135</v>
      </c>
      <c r="D118" s="211" t="s">
        <v>43</v>
      </c>
      <c r="E118" s="206" t="s">
        <v>87</v>
      </c>
      <c r="F118" s="307">
        <v>8</v>
      </c>
      <c r="G118" s="206" t="s">
        <v>24</v>
      </c>
      <c r="H118" s="213">
        <f t="shared" si="5"/>
        <v>8</v>
      </c>
      <c r="I118" s="218">
        <v>300000</v>
      </c>
      <c r="J118" s="219">
        <f t="shared" si="3"/>
        <v>1800000</v>
      </c>
      <c r="K118" s="207"/>
    </row>
    <row r="119" spans="1:11" ht="18">
      <c r="A119" s="257">
        <v>110</v>
      </c>
      <c r="B119" s="206">
        <v>15</v>
      </c>
      <c r="C119" s="229" t="s">
        <v>424</v>
      </c>
      <c r="D119" s="211" t="s">
        <v>257</v>
      </c>
      <c r="E119" s="206" t="s">
        <v>87</v>
      </c>
      <c r="F119" s="307">
        <v>7.93</v>
      </c>
      <c r="G119" s="206" t="s">
        <v>24</v>
      </c>
      <c r="H119" s="213">
        <f t="shared" si="5"/>
        <v>7.93</v>
      </c>
      <c r="I119" s="218">
        <v>250000</v>
      </c>
      <c r="J119" s="219">
        <f aca="true" t="shared" si="6" ref="J119:J161">I119*6</f>
        <v>1500000</v>
      </c>
      <c r="K119" s="207"/>
    </row>
    <row r="120" spans="1:11" ht="18">
      <c r="A120" s="257">
        <v>111</v>
      </c>
      <c r="B120" s="206">
        <v>16</v>
      </c>
      <c r="C120" s="229" t="s">
        <v>234</v>
      </c>
      <c r="D120" s="211" t="s">
        <v>341</v>
      </c>
      <c r="E120" s="206" t="s">
        <v>87</v>
      </c>
      <c r="F120" s="307">
        <v>7.93</v>
      </c>
      <c r="G120" s="206" t="s">
        <v>24</v>
      </c>
      <c r="H120" s="213">
        <f t="shared" si="5"/>
        <v>7.93</v>
      </c>
      <c r="I120" s="218">
        <v>250000</v>
      </c>
      <c r="J120" s="219">
        <f t="shared" si="6"/>
        <v>1500000</v>
      </c>
      <c r="K120" s="207"/>
    </row>
    <row r="121" spans="1:11" ht="18">
      <c r="A121" s="257">
        <v>112</v>
      </c>
      <c r="B121" s="206">
        <v>17</v>
      </c>
      <c r="C121" s="229" t="s">
        <v>50</v>
      </c>
      <c r="D121" s="211" t="s">
        <v>124</v>
      </c>
      <c r="E121" s="206" t="s">
        <v>87</v>
      </c>
      <c r="F121" s="307">
        <v>7.93</v>
      </c>
      <c r="G121" s="206" t="s">
        <v>24</v>
      </c>
      <c r="H121" s="213">
        <f t="shared" si="5"/>
        <v>7.93</v>
      </c>
      <c r="I121" s="218">
        <v>250000</v>
      </c>
      <c r="J121" s="219">
        <f t="shared" si="6"/>
        <v>1500000</v>
      </c>
      <c r="K121" s="207"/>
    </row>
    <row r="122" spans="1:11" ht="18">
      <c r="A122" s="257">
        <v>113</v>
      </c>
      <c r="B122" s="206">
        <v>18</v>
      </c>
      <c r="C122" s="229" t="s">
        <v>345</v>
      </c>
      <c r="D122" s="211" t="s">
        <v>335</v>
      </c>
      <c r="E122" s="206" t="s">
        <v>87</v>
      </c>
      <c r="F122" s="307">
        <v>7.89</v>
      </c>
      <c r="G122" s="206" t="s">
        <v>24</v>
      </c>
      <c r="H122" s="213">
        <f t="shared" si="5"/>
        <v>7.89</v>
      </c>
      <c r="I122" s="218">
        <v>250000</v>
      </c>
      <c r="J122" s="219">
        <f t="shared" si="6"/>
        <v>1500000</v>
      </c>
      <c r="K122" s="207"/>
    </row>
    <row r="123" spans="1:11" ht="18">
      <c r="A123" s="257">
        <v>114</v>
      </c>
      <c r="B123" s="206">
        <v>19</v>
      </c>
      <c r="C123" s="229" t="s">
        <v>34</v>
      </c>
      <c r="D123" s="211" t="s">
        <v>81</v>
      </c>
      <c r="E123" s="206" t="s">
        <v>87</v>
      </c>
      <c r="F123" s="307">
        <v>7.89</v>
      </c>
      <c r="G123" s="206" t="s">
        <v>24</v>
      </c>
      <c r="H123" s="213">
        <f t="shared" si="5"/>
        <v>7.89</v>
      </c>
      <c r="I123" s="218">
        <v>250000</v>
      </c>
      <c r="J123" s="219">
        <f t="shared" si="6"/>
        <v>1500000</v>
      </c>
      <c r="K123" s="207"/>
    </row>
    <row r="124" spans="1:11" ht="18">
      <c r="A124" s="257">
        <v>115</v>
      </c>
      <c r="B124" s="206">
        <v>20</v>
      </c>
      <c r="C124" s="229" t="s">
        <v>350</v>
      </c>
      <c r="D124" s="211" t="s">
        <v>144</v>
      </c>
      <c r="E124" s="206" t="s">
        <v>87</v>
      </c>
      <c r="F124" s="307">
        <v>7.79</v>
      </c>
      <c r="G124" s="206" t="s">
        <v>24</v>
      </c>
      <c r="H124" s="213">
        <f t="shared" si="5"/>
        <v>7.79</v>
      </c>
      <c r="I124" s="218">
        <v>250000</v>
      </c>
      <c r="J124" s="219">
        <f t="shared" si="6"/>
        <v>1500000</v>
      </c>
      <c r="K124" s="207"/>
    </row>
    <row r="125" spans="1:11" ht="18">
      <c r="A125" s="257">
        <v>116</v>
      </c>
      <c r="B125" s="206">
        <v>21</v>
      </c>
      <c r="C125" s="229" t="s">
        <v>342</v>
      </c>
      <c r="D125" s="211" t="s">
        <v>96</v>
      </c>
      <c r="E125" s="206" t="s">
        <v>87</v>
      </c>
      <c r="F125" s="307">
        <v>7.79</v>
      </c>
      <c r="G125" s="206" t="s">
        <v>24</v>
      </c>
      <c r="H125" s="213">
        <f t="shared" si="5"/>
        <v>7.79</v>
      </c>
      <c r="I125" s="218">
        <v>250000</v>
      </c>
      <c r="J125" s="219">
        <f t="shared" si="6"/>
        <v>1500000</v>
      </c>
      <c r="K125" s="207"/>
    </row>
    <row r="126" spans="1:11" ht="18">
      <c r="A126" s="257">
        <v>117</v>
      </c>
      <c r="B126" s="206">
        <v>22</v>
      </c>
      <c r="C126" s="229" t="s">
        <v>425</v>
      </c>
      <c r="D126" s="211" t="s">
        <v>426</v>
      </c>
      <c r="E126" s="206" t="s">
        <v>87</v>
      </c>
      <c r="F126" s="307">
        <v>7.79</v>
      </c>
      <c r="G126" s="206" t="s">
        <v>24</v>
      </c>
      <c r="H126" s="213">
        <f t="shared" si="5"/>
        <v>7.79</v>
      </c>
      <c r="I126" s="218">
        <v>250000</v>
      </c>
      <c r="J126" s="219">
        <f t="shared" si="6"/>
        <v>1500000</v>
      </c>
      <c r="K126" s="207"/>
    </row>
    <row r="127" spans="1:11" ht="18">
      <c r="A127" s="257">
        <v>118</v>
      </c>
      <c r="B127" s="206">
        <v>23</v>
      </c>
      <c r="C127" s="229" t="s">
        <v>34</v>
      </c>
      <c r="D127" s="211" t="s">
        <v>353</v>
      </c>
      <c r="E127" s="206" t="s">
        <v>87</v>
      </c>
      <c r="F127" s="307">
        <v>7.75</v>
      </c>
      <c r="G127" s="206" t="s">
        <v>24</v>
      </c>
      <c r="H127" s="213">
        <f t="shared" si="5"/>
        <v>7.75</v>
      </c>
      <c r="I127" s="218">
        <v>250000</v>
      </c>
      <c r="J127" s="219">
        <f t="shared" si="6"/>
        <v>1500000</v>
      </c>
      <c r="K127" s="207"/>
    </row>
    <row r="128" spans="1:11" ht="18">
      <c r="A128" s="257">
        <v>119</v>
      </c>
      <c r="B128" s="206">
        <v>24</v>
      </c>
      <c r="C128" s="229" t="s">
        <v>141</v>
      </c>
      <c r="D128" s="211" t="s">
        <v>37</v>
      </c>
      <c r="E128" s="206" t="s">
        <v>87</v>
      </c>
      <c r="F128" s="307">
        <v>7.75</v>
      </c>
      <c r="G128" s="206" t="s">
        <v>24</v>
      </c>
      <c r="H128" s="213">
        <f t="shared" si="5"/>
        <v>7.75</v>
      </c>
      <c r="I128" s="218">
        <v>250000</v>
      </c>
      <c r="J128" s="219">
        <f t="shared" si="6"/>
        <v>1500000</v>
      </c>
      <c r="K128" s="207"/>
    </row>
    <row r="129" spans="1:11" ht="18">
      <c r="A129" s="257">
        <v>120</v>
      </c>
      <c r="B129" s="206">
        <v>25</v>
      </c>
      <c r="C129" s="229" t="s">
        <v>358</v>
      </c>
      <c r="D129" s="211" t="s">
        <v>94</v>
      </c>
      <c r="E129" s="206" t="s">
        <v>87</v>
      </c>
      <c r="F129" s="307">
        <v>7.71</v>
      </c>
      <c r="G129" s="206" t="s">
        <v>24</v>
      </c>
      <c r="H129" s="213">
        <f t="shared" si="5"/>
        <v>7.71</v>
      </c>
      <c r="I129" s="218">
        <v>250000</v>
      </c>
      <c r="J129" s="219">
        <f t="shared" si="6"/>
        <v>1500000</v>
      </c>
      <c r="K129" s="207"/>
    </row>
    <row r="130" spans="1:11" ht="18">
      <c r="A130" s="257">
        <v>121</v>
      </c>
      <c r="B130" s="206">
        <v>26</v>
      </c>
      <c r="C130" s="229" t="s">
        <v>184</v>
      </c>
      <c r="D130" s="211" t="s">
        <v>68</v>
      </c>
      <c r="E130" s="206" t="s">
        <v>87</v>
      </c>
      <c r="F130" s="307">
        <v>7.68</v>
      </c>
      <c r="G130" s="206" t="s">
        <v>24</v>
      </c>
      <c r="H130" s="213">
        <f t="shared" si="5"/>
        <v>7.68</v>
      </c>
      <c r="I130" s="218">
        <v>250000</v>
      </c>
      <c r="J130" s="219">
        <f t="shared" si="6"/>
        <v>1500000</v>
      </c>
      <c r="K130" s="207"/>
    </row>
    <row r="131" spans="1:11" ht="18">
      <c r="A131" s="257">
        <v>122</v>
      </c>
      <c r="B131" s="206">
        <v>27</v>
      </c>
      <c r="C131" s="229" t="s">
        <v>329</v>
      </c>
      <c r="D131" s="211" t="s">
        <v>348</v>
      </c>
      <c r="E131" s="206" t="s">
        <v>87</v>
      </c>
      <c r="F131" s="307">
        <v>7.54</v>
      </c>
      <c r="G131" s="206" t="s">
        <v>24</v>
      </c>
      <c r="H131" s="213">
        <f t="shared" si="5"/>
        <v>7.54</v>
      </c>
      <c r="I131" s="218">
        <v>250000</v>
      </c>
      <c r="J131" s="219">
        <f t="shared" si="6"/>
        <v>1500000</v>
      </c>
      <c r="K131" s="207"/>
    </row>
    <row r="132" spans="1:11" ht="18">
      <c r="A132" s="257">
        <v>123</v>
      </c>
      <c r="B132" s="206">
        <v>28</v>
      </c>
      <c r="C132" s="229" t="s">
        <v>166</v>
      </c>
      <c r="D132" s="211" t="s">
        <v>129</v>
      </c>
      <c r="E132" s="206" t="s">
        <v>87</v>
      </c>
      <c r="F132" s="307">
        <v>7.54</v>
      </c>
      <c r="G132" s="206" t="s">
        <v>24</v>
      </c>
      <c r="H132" s="213">
        <f t="shared" si="5"/>
        <v>7.54</v>
      </c>
      <c r="I132" s="218">
        <v>250000</v>
      </c>
      <c r="J132" s="219">
        <f t="shared" si="6"/>
        <v>1500000</v>
      </c>
      <c r="K132" s="207"/>
    </row>
    <row r="133" spans="1:11" ht="18">
      <c r="A133" s="257">
        <v>124</v>
      </c>
      <c r="B133" s="206">
        <v>1</v>
      </c>
      <c r="C133" s="229" t="s">
        <v>130</v>
      </c>
      <c r="D133" s="211" t="s">
        <v>45</v>
      </c>
      <c r="E133" s="206" t="s">
        <v>148</v>
      </c>
      <c r="F133" s="307">
        <v>8.86</v>
      </c>
      <c r="G133" s="206" t="s">
        <v>24</v>
      </c>
      <c r="H133" s="213">
        <f aca="true" t="shared" si="7" ref="H133:H157">F133</f>
        <v>8.86</v>
      </c>
      <c r="I133" s="218">
        <v>300000</v>
      </c>
      <c r="J133" s="219">
        <f t="shared" si="6"/>
        <v>1800000</v>
      </c>
      <c r="K133" s="207"/>
    </row>
    <row r="134" spans="1:11" ht="18">
      <c r="A134" s="257">
        <v>125</v>
      </c>
      <c r="B134" s="206">
        <v>2</v>
      </c>
      <c r="C134" s="229" t="s">
        <v>123</v>
      </c>
      <c r="D134" s="211" t="s">
        <v>192</v>
      </c>
      <c r="E134" s="206" t="s">
        <v>148</v>
      </c>
      <c r="F134" s="307">
        <v>8.79</v>
      </c>
      <c r="G134" s="206" t="s">
        <v>24</v>
      </c>
      <c r="H134" s="213">
        <f t="shared" si="7"/>
        <v>8.79</v>
      </c>
      <c r="I134" s="218">
        <v>300000</v>
      </c>
      <c r="J134" s="219">
        <f t="shared" si="6"/>
        <v>1800000</v>
      </c>
      <c r="K134" s="207"/>
    </row>
    <row r="135" spans="1:11" ht="18">
      <c r="A135" s="257">
        <v>126</v>
      </c>
      <c r="B135" s="206">
        <v>3</v>
      </c>
      <c r="C135" s="229" t="s">
        <v>165</v>
      </c>
      <c r="D135" s="211" t="s">
        <v>206</v>
      </c>
      <c r="E135" s="206" t="s">
        <v>148</v>
      </c>
      <c r="F135" s="307">
        <v>8.64</v>
      </c>
      <c r="G135" s="206" t="s">
        <v>24</v>
      </c>
      <c r="H135" s="213">
        <f t="shared" si="7"/>
        <v>8.64</v>
      </c>
      <c r="I135" s="218">
        <v>300000</v>
      </c>
      <c r="J135" s="219">
        <f t="shared" si="6"/>
        <v>1800000</v>
      </c>
      <c r="K135" s="207"/>
    </row>
    <row r="136" spans="1:11" ht="18">
      <c r="A136" s="257">
        <v>127</v>
      </c>
      <c r="B136" s="206">
        <v>4</v>
      </c>
      <c r="C136" s="229" t="s">
        <v>359</v>
      </c>
      <c r="D136" s="211" t="s">
        <v>37</v>
      </c>
      <c r="E136" s="206" t="s">
        <v>148</v>
      </c>
      <c r="F136" s="307">
        <v>8.54</v>
      </c>
      <c r="G136" s="206" t="s">
        <v>24</v>
      </c>
      <c r="H136" s="213">
        <f t="shared" si="7"/>
        <v>8.54</v>
      </c>
      <c r="I136" s="218">
        <v>300000</v>
      </c>
      <c r="J136" s="219">
        <f t="shared" si="6"/>
        <v>1800000</v>
      </c>
      <c r="K136" s="207"/>
    </row>
    <row r="137" spans="1:11" ht="18">
      <c r="A137" s="257">
        <v>128</v>
      </c>
      <c r="B137" s="206">
        <v>5</v>
      </c>
      <c r="C137" s="229" t="s">
        <v>362</v>
      </c>
      <c r="D137" s="211" t="s">
        <v>81</v>
      </c>
      <c r="E137" s="206" t="s">
        <v>148</v>
      </c>
      <c r="F137" s="307">
        <v>8.54</v>
      </c>
      <c r="G137" s="206" t="s">
        <v>24</v>
      </c>
      <c r="H137" s="213">
        <f t="shared" si="7"/>
        <v>8.54</v>
      </c>
      <c r="I137" s="218">
        <v>300000</v>
      </c>
      <c r="J137" s="219">
        <f t="shared" si="6"/>
        <v>1800000</v>
      </c>
      <c r="K137" s="207"/>
    </row>
    <row r="138" spans="1:11" ht="18">
      <c r="A138" s="257">
        <v>129</v>
      </c>
      <c r="B138" s="206">
        <v>6</v>
      </c>
      <c r="C138" s="229" t="s">
        <v>50</v>
      </c>
      <c r="D138" s="211" t="s">
        <v>49</v>
      </c>
      <c r="E138" s="206" t="s">
        <v>148</v>
      </c>
      <c r="F138" s="307">
        <v>8.36</v>
      </c>
      <c r="G138" s="206" t="s">
        <v>24</v>
      </c>
      <c r="H138" s="213">
        <f t="shared" si="7"/>
        <v>8.36</v>
      </c>
      <c r="I138" s="218">
        <v>300000</v>
      </c>
      <c r="J138" s="219">
        <f t="shared" si="6"/>
        <v>1800000</v>
      </c>
      <c r="K138" s="207"/>
    </row>
    <row r="139" spans="1:11" ht="18">
      <c r="A139" s="257">
        <v>130</v>
      </c>
      <c r="B139" s="206">
        <v>7</v>
      </c>
      <c r="C139" s="229" t="s">
        <v>50</v>
      </c>
      <c r="D139" s="211" t="s">
        <v>97</v>
      </c>
      <c r="E139" s="206" t="s">
        <v>148</v>
      </c>
      <c r="F139" s="307">
        <v>8.29</v>
      </c>
      <c r="G139" s="206" t="s">
        <v>24</v>
      </c>
      <c r="H139" s="213">
        <f t="shared" si="7"/>
        <v>8.29</v>
      </c>
      <c r="I139" s="218">
        <v>300000</v>
      </c>
      <c r="J139" s="219">
        <f t="shared" si="6"/>
        <v>1800000</v>
      </c>
      <c r="K139" s="207"/>
    </row>
    <row r="140" spans="1:11" ht="18">
      <c r="A140" s="257">
        <v>131</v>
      </c>
      <c r="B140" s="206">
        <v>8</v>
      </c>
      <c r="C140" s="229" t="s">
        <v>365</v>
      </c>
      <c r="D140" s="211" t="s">
        <v>366</v>
      </c>
      <c r="E140" s="206" t="s">
        <v>148</v>
      </c>
      <c r="F140" s="307">
        <v>8.25</v>
      </c>
      <c r="G140" s="206" t="s">
        <v>24</v>
      </c>
      <c r="H140" s="213">
        <f t="shared" si="7"/>
        <v>8.25</v>
      </c>
      <c r="I140" s="218">
        <v>300000</v>
      </c>
      <c r="J140" s="219">
        <f t="shared" si="6"/>
        <v>1800000</v>
      </c>
      <c r="K140" s="207"/>
    </row>
    <row r="141" spans="1:11" ht="18">
      <c r="A141" s="257">
        <v>132</v>
      </c>
      <c r="B141" s="206">
        <v>9</v>
      </c>
      <c r="C141" s="229" t="s">
        <v>320</v>
      </c>
      <c r="D141" s="211" t="s">
        <v>45</v>
      </c>
      <c r="E141" s="206" t="s">
        <v>148</v>
      </c>
      <c r="F141" s="307">
        <v>8.25</v>
      </c>
      <c r="G141" s="206" t="s">
        <v>24</v>
      </c>
      <c r="H141" s="213">
        <f t="shared" si="7"/>
        <v>8.25</v>
      </c>
      <c r="I141" s="218">
        <v>300000</v>
      </c>
      <c r="J141" s="219">
        <f t="shared" si="6"/>
        <v>1800000</v>
      </c>
      <c r="K141" s="207"/>
    </row>
    <row r="142" spans="1:11" ht="18">
      <c r="A142" s="257">
        <v>133</v>
      </c>
      <c r="B142" s="206">
        <v>10</v>
      </c>
      <c r="C142" s="229" t="s">
        <v>21</v>
      </c>
      <c r="D142" s="211" t="s">
        <v>364</v>
      </c>
      <c r="E142" s="206" t="s">
        <v>148</v>
      </c>
      <c r="F142" s="307">
        <v>8.25</v>
      </c>
      <c r="G142" s="206" t="s">
        <v>24</v>
      </c>
      <c r="H142" s="213">
        <f t="shared" si="7"/>
        <v>8.25</v>
      </c>
      <c r="I142" s="218">
        <v>300000</v>
      </c>
      <c r="J142" s="219">
        <f t="shared" si="6"/>
        <v>1800000</v>
      </c>
      <c r="K142" s="207"/>
    </row>
    <row r="143" spans="1:11" ht="18">
      <c r="A143" s="257">
        <v>134</v>
      </c>
      <c r="B143" s="206">
        <v>11</v>
      </c>
      <c r="C143" s="229" t="s">
        <v>367</v>
      </c>
      <c r="D143" s="211" t="s">
        <v>41</v>
      </c>
      <c r="E143" s="206" t="s">
        <v>148</v>
      </c>
      <c r="F143" s="307">
        <v>8.18</v>
      </c>
      <c r="G143" s="206" t="s">
        <v>24</v>
      </c>
      <c r="H143" s="213">
        <f t="shared" si="7"/>
        <v>8.18</v>
      </c>
      <c r="I143" s="218">
        <v>300000</v>
      </c>
      <c r="J143" s="219">
        <f t="shared" si="6"/>
        <v>1800000</v>
      </c>
      <c r="K143" s="207"/>
    </row>
    <row r="144" spans="1:11" ht="18">
      <c r="A144" s="257">
        <v>135</v>
      </c>
      <c r="B144" s="206">
        <v>12</v>
      </c>
      <c r="C144" s="229" t="s">
        <v>50</v>
      </c>
      <c r="D144" s="211" t="s">
        <v>68</v>
      </c>
      <c r="E144" s="206" t="s">
        <v>148</v>
      </c>
      <c r="F144" s="307">
        <v>8.14</v>
      </c>
      <c r="G144" s="206" t="s">
        <v>24</v>
      </c>
      <c r="H144" s="213">
        <f t="shared" si="7"/>
        <v>8.14</v>
      </c>
      <c r="I144" s="218">
        <v>300000</v>
      </c>
      <c r="J144" s="219">
        <f t="shared" si="6"/>
        <v>1800000</v>
      </c>
      <c r="K144" s="207"/>
    </row>
    <row r="145" spans="1:11" ht="18">
      <c r="A145" s="257">
        <v>136</v>
      </c>
      <c r="B145" s="206">
        <v>13</v>
      </c>
      <c r="C145" s="229" t="s">
        <v>21</v>
      </c>
      <c r="D145" s="211" t="s">
        <v>360</v>
      </c>
      <c r="E145" s="206" t="s">
        <v>148</v>
      </c>
      <c r="F145" s="307">
        <v>8.14</v>
      </c>
      <c r="G145" s="206" t="s">
        <v>24</v>
      </c>
      <c r="H145" s="213">
        <f t="shared" si="7"/>
        <v>8.14</v>
      </c>
      <c r="I145" s="218">
        <v>300000</v>
      </c>
      <c r="J145" s="219">
        <f t="shared" si="6"/>
        <v>1800000</v>
      </c>
      <c r="K145" s="207"/>
    </row>
    <row r="146" spans="1:11" ht="18">
      <c r="A146" s="257">
        <v>137</v>
      </c>
      <c r="B146" s="206">
        <v>14</v>
      </c>
      <c r="C146" s="229" t="s">
        <v>21</v>
      </c>
      <c r="D146" s="211" t="s">
        <v>427</v>
      </c>
      <c r="E146" s="206" t="s">
        <v>148</v>
      </c>
      <c r="F146" s="307">
        <v>7.96</v>
      </c>
      <c r="G146" s="206" t="s">
        <v>24</v>
      </c>
      <c r="H146" s="213">
        <f t="shared" si="7"/>
        <v>7.96</v>
      </c>
      <c r="I146" s="218">
        <v>250000</v>
      </c>
      <c r="J146" s="219">
        <f t="shared" si="6"/>
        <v>1500000</v>
      </c>
      <c r="K146" s="207"/>
    </row>
    <row r="147" spans="1:11" ht="18">
      <c r="A147" s="257">
        <v>138</v>
      </c>
      <c r="B147" s="206">
        <v>15</v>
      </c>
      <c r="C147" s="229" t="s">
        <v>50</v>
      </c>
      <c r="D147" s="211" t="s">
        <v>68</v>
      </c>
      <c r="E147" s="206" t="s">
        <v>148</v>
      </c>
      <c r="F147" s="307">
        <v>7.96</v>
      </c>
      <c r="G147" s="206" t="s">
        <v>24</v>
      </c>
      <c r="H147" s="213">
        <f t="shared" si="7"/>
        <v>7.96</v>
      </c>
      <c r="I147" s="218">
        <v>250000</v>
      </c>
      <c r="J147" s="219">
        <f t="shared" si="6"/>
        <v>1500000</v>
      </c>
      <c r="K147" s="207"/>
    </row>
    <row r="148" spans="1:11" ht="18">
      <c r="A148" s="257">
        <v>139</v>
      </c>
      <c r="B148" s="206">
        <v>16</v>
      </c>
      <c r="C148" s="229" t="s">
        <v>34</v>
      </c>
      <c r="D148" s="211" t="s">
        <v>252</v>
      </c>
      <c r="E148" s="206" t="s">
        <v>148</v>
      </c>
      <c r="F148" s="307">
        <v>7.96</v>
      </c>
      <c r="G148" s="206" t="s">
        <v>24</v>
      </c>
      <c r="H148" s="213">
        <f t="shared" si="7"/>
        <v>7.96</v>
      </c>
      <c r="I148" s="218">
        <v>250000</v>
      </c>
      <c r="J148" s="219">
        <f t="shared" si="6"/>
        <v>1500000</v>
      </c>
      <c r="K148" s="207"/>
    </row>
    <row r="149" spans="1:11" ht="18">
      <c r="A149" s="257">
        <v>140</v>
      </c>
      <c r="B149" s="206">
        <v>17</v>
      </c>
      <c r="C149" s="229" t="s">
        <v>21</v>
      </c>
      <c r="D149" s="211" t="s">
        <v>101</v>
      </c>
      <c r="E149" s="206" t="s">
        <v>148</v>
      </c>
      <c r="F149" s="307">
        <v>7.93</v>
      </c>
      <c r="G149" s="206" t="s">
        <v>24</v>
      </c>
      <c r="H149" s="213">
        <f t="shared" si="7"/>
        <v>7.93</v>
      </c>
      <c r="I149" s="218">
        <v>250000</v>
      </c>
      <c r="J149" s="219">
        <f t="shared" si="6"/>
        <v>1500000</v>
      </c>
      <c r="K149" s="207"/>
    </row>
    <row r="150" spans="1:11" ht="18">
      <c r="A150" s="257">
        <v>141</v>
      </c>
      <c r="B150" s="206">
        <v>18</v>
      </c>
      <c r="C150" s="229" t="s">
        <v>142</v>
      </c>
      <c r="D150" s="211" t="s">
        <v>26</v>
      </c>
      <c r="E150" s="206" t="s">
        <v>148</v>
      </c>
      <c r="F150" s="307">
        <v>7.82</v>
      </c>
      <c r="G150" s="206" t="s">
        <v>24</v>
      </c>
      <c r="H150" s="213">
        <f t="shared" si="7"/>
        <v>7.82</v>
      </c>
      <c r="I150" s="218">
        <v>250000</v>
      </c>
      <c r="J150" s="219">
        <f t="shared" si="6"/>
        <v>1500000</v>
      </c>
      <c r="K150" s="207"/>
    </row>
    <row r="151" spans="1:11" ht="18">
      <c r="A151" s="257">
        <v>142</v>
      </c>
      <c r="B151" s="206">
        <v>19</v>
      </c>
      <c r="C151" s="229" t="s">
        <v>370</v>
      </c>
      <c r="D151" s="211" t="s">
        <v>102</v>
      </c>
      <c r="E151" s="206" t="s">
        <v>148</v>
      </c>
      <c r="F151" s="307">
        <v>7.82</v>
      </c>
      <c r="G151" s="206" t="s">
        <v>24</v>
      </c>
      <c r="H151" s="213">
        <f t="shared" si="7"/>
        <v>7.82</v>
      </c>
      <c r="I151" s="218">
        <v>250000</v>
      </c>
      <c r="J151" s="219">
        <f t="shared" si="6"/>
        <v>1500000</v>
      </c>
      <c r="K151" s="207"/>
    </row>
    <row r="152" spans="1:11" ht="18">
      <c r="A152" s="257">
        <v>143</v>
      </c>
      <c r="B152" s="206">
        <v>20</v>
      </c>
      <c r="C152" s="229" t="s">
        <v>243</v>
      </c>
      <c r="D152" s="211" t="s">
        <v>161</v>
      </c>
      <c r="E152" s="206" t="s">
        <v>148</v>
      </c>
      <c r="F152" s="307">
        <v>7.68</v>
      </c>
      <c r="G152" s="206" t="s">
        <v>24</v>
      </c>
      <c r="H152" s="213">
        <f t="shared" si="7"/>
        <v>7.68</v>
      </c>
      <c r="I152" s="218">
        <v>250000</v>
      </c>
      <c r="J152" s="219">
        <f t="shared" si="6"/>
        <v>1500000</v>
      </c>
      <c r="K152" s="207"/>
    </row>
    <row r="153" spans="1:11" ht="18">
      <c r="A153" s="257">
        <v>144</v>
      </c>
      <c r="B153" s="206">
        <v>22</v>
      </c>
      <c r="C153" s="229" t="s">
        <v>110</v>
      </c>
      <c r="D153" s="211" t="s">
        <v>98</v>
      </c>
      <c r="E153" s="206" t="s">
        <v>148</v>
      </c>
      <c r="F153" s="307">
        <v>7.68</v>
      </c>
      <c r="G153" s="206" t="s">
        <v>24</v>
      </c>
      <c r="H153" s="213">
        <f t="shared" si="7"/>
        <v>7.68</v>
      </c>
      <c r="I153" s="218">
        <v>250000</v>
      </c>
      <c r="J153" s="219">
        <f t="shared" si="6"/>
        <v>1500000</v>
      </c>
      <c r="K153" s="207"/>
    </row>
    <row r="154" spans="1:11" ht="18">
      <c r="A154" s="257">
        <v>145</v>
      </c>
      <c r="B154" s="206">
        <v>23</v>
      </c>
      <c r="C154" s="229" t="s">
        <v>371</v>
      </c>
      <c r="D154" s="211" t="s">
        <v>95</v>
      </c>
      <c r="E154" s="206" t="s">
        <v>148</v>
      </c>
      <c r="F154" s="307">
        <v>7.61</v>
      </c>
      <c r="G154" s="206" t="s">
        <v>24</v>
      </c>
      <c r="H154" s="213">
        <f t="shared" si="7"/>
        <v>7.61</v>
      </c>
      <c r="I154" s="218">
        <v>250000</v>
      </c>
      <c r="J154" s="219">
        <f t="shared" si="6"/>
        <v>1500000</v>
      </c>
      <c r="K154" s="207"/>
    </row>
    <row r="155" spans="1:11" ht="18">
      <c r="A155" s="257">
        <v>146</v>
      </c>
      <c r="B155" s="206">
        <v>24</v>
      </c>
      <c r="C155" s="229" t="s">
        <v>21</v>
      </c>
      <c r="D155" s="211" t="s">
        <v>41</v>
      </c>
      <c r="E155" s="206" t="s">
        <v>148</v>
      </c>
      <c r="F155" s="307">
        <v>7.61</v>
      </c>
      <c r="G155" s="206" t="s">
        <v>24</v>
      </c>
      <c r="H155" s="213">
        <f t="shared" si="7"/>
        <v>7.61</v>
      </c>
      <c r="I155" s="218">
        <v>250000</v>
      </c>
      <c r="J155" s="219">
        <f t="shared" si="6"/>
        <v>1500000</v>
      </c>
      <c r="K155" s="207"/>
    </row>
    <row r="156" spans="1:11" ht="18">
      <c r="A156" s="257">
        <v>147</v>
      </c>
      <c r="B156" s="206">
        <v>25</v>
      </c>
      <c r="C156" s="229" t="s">
        <v>21</v>
      </c>
      <c r="D156" s="211" t="s">
        <v>257</v>
      </c>
      <c r="E156" s="206" t="s">
        <v>148</v>
      </c>
      <c r="F156" s="307">
        <v>7.57</v>
      </c>
      <c r="G156" s="206" t="s">
        <v>24</v>
      </c>
      <c r="H156" s="213">
        <f t="shared" si="7"/>
        <v>7.57</v>
      </c>
      <c r="I156" s="218">
        <v>250000</v>
      </c>
      <c r="J156" s="219">
        <f t="shared" si="6"/>
        <v>1500000</v>
      </c>
      <c r="K156" s="207"/>
    </row>
    <row r="157" spans="1:11" ht="18">
      <c r="A157" s="257">
        <v>148</v>
      </c>
      <c r="B157" s="206">
        <v>26</v>
      </c>
      <c r="C157" s="229" t="s">
        <v>462</v>
      </c>
      <c r="D157" s="211" t="s">
        <v>334</v>
      </c>
      <c r="E157" s="206" t="s">
        <v>148</v>
      </c>
      <c r="F157" s="307">
        <v>7.54</v>
      </c>
      <c r="G157" s="206" t="s">
        <v>24</v>
      </c>
      <c r="H157" s="213">
        <f t="shared" si="7"/>
        <v>7.54</v>
      </c>
      <c r="I157" s="218">
        <v>250000</v>
      </c>
      <c r="J157" s="219">
        <f t="shared" si="6"/>
        <v>1500000</v>
      </c>
      <c r="K157" s="207"/>
    </row>
    <row r="158" spans="1:11" ht="18">
      <c r="A158" s="257">
        <v>149</v>
      </c>
      <c r="B158" s="206">
        <v>1</v>
      </c>
      <c r="C158" s="229" t="s">
        <v>208</v>
      </c>
      <c r="D158" s="211" t="s">
        <v>43</v>
      </c>
      <c r="E158" s="206" t="s">
        <v>90</v>
      </c>
      <c r="F158" s="309">
        <v>8.57</v>
      </c>
      <c r="G158" s="206" t="s">
        <v>24</v>
      </c>
      <c r="H158" s="213">
        <f aca="true" t="shared" si="8" ref="H158:H189">F158</f>
        <v>8.57</v>
      </c>
      <c r="I158" s="218">
        <v>300000</v>
      </c>
      <c r="J158" s="219">
        <f t="shared" si="6"/>
        <v>1800000</v>
      </c>
      <c r="K158" s="207"/>
    </row>
    <row r="159" spans="1:11" ht="18">
      <c r="A159" s="257">
        <v>150</v>
      </c>
      <c r="B159" s="206">
        <v>2</v>
      </c>
      <c r="C159" s="229" t="s">
        <v>374</v>
      </c>
      <c r="D159" s="211" t="s">
        <v>375</v>
      </c>
      <c r="E159" s="206" t="s">
        <v>90</v>
      </c>
      <c r="F159" s="309">
        <v>8.39</v>
      </c>
      <c r="G159" s="206" t="s">
        <v>24</v>
      </c>
      <c r="H159" s="213">
        <f t="shared" si="8"/>
        <v>8.39</v>
      </c>
      <c r="I159" s="218">
        <v>300000</v>
      </c>
      <c r="J159" s="219">
        <f t="shared" si="6"/>
        <v>1800000</v>
      </c>
      <c r="K159" s="207"/>
    </row>
    <row r="160" spans="1:11" ht="18">
      <c r="A160" s="257">
        <v>151</v>
      </c>
      <c r="B160" s="206">
        <v>3</v>
      </c>
      <c r="C160" s="229" t="s">
        <v>123</v>
      </c>
      <c r="D160" s="211" t="s">
        <v>428</v>
      </c>
      <c r="E160" s="206" t="s">
        <v>90</v>
      </c>
      <c r="F160" s="309">
        <v>7.83</v>
      </c>
      <c r="G160" s="206" t="s">
        <v>24</v>
      </c>
      <c r="H160" s="213">
        <f t="shared" si="8"/>
        <v>7.83</v>
      </c>
      <c r="I160" s="218">
        <v>250000</v>
      </c>
      <c r="J160" s="219">
        <f>I160*6</f>
        <v>1500000</v>
      </c>
      <c r="K160" s="207"/>
    </row>
    <row r="161" spans="1:11" ht="18">
      <c r="A161" s="257">
        <v>152</v>
      </c>
      <c r="B161" s="206">
        <v>4</v>
      </c>
      <c r="C161" s="229" t="s">
        <v>343</v>
      </c>
      <c r="D161" s="211" t="s">
        <v>82</v>
      </c>
      <c r="E161" s="206" t="s">
        <v>90</v>
      </c>
      <c r="F161" s="309">
        <v>7.74</v>
      </c>
      <c r="G161" s="206" t="s">
        <v>24</v>
      </c>
      <c r="H161" s="213">
        <f t="shared" si="8"/>
        <v>7.74</v>
      </c>
      <c r="I161" s="218">
        <v>250000</v>
      </c>
      <c r="J161" s="219">
        <f t="shared" si="6"/>
        <v>1500000</v>
      </c>
      <c r="K161" s="207"/>
    </row>
    <row r="162" spans="1:11" ht="18.75">
      <c r="A162" s="257">
        <v>153</v>
      </c>
      <c r="B162" s="206">
        <v>1</v>
      </c>
      <c r="C162" s="362" t="s">
        <v>212</v>
      </c>
      <c r="D162" s="346" t="s">
        <v>429</v>
      </c>
      <c r="E162" s="206" t="s">
        <v>160</v>
      </c>
      <c r="F162" s="307">
        <v>7.88</v>
      </c>
      <c r="G162" s="206" t="s">
        <v>24</v>
      </c>
      <c r="H162" s="213">
        <f t="shared" si="8"/>
        <v>7.88</v>
      </c>
      <c r="I162" s="218">
        <v>250000</v>
      </c>
      <c r="J162" s="219">
        <f>I162*7</f>
        <v>1750000</v>
      </c>
      <c r="K162" s="207"/>
    </row>
    <row r="163" spans="1:11" ht="18.75">
      <c r="A163" s="257">
        <v>154</v>
      </c>
      <c r="B163" s="206">
        <v>2</v>
      </c>
      <c r="C163" s="362" t="s">
        <v>430</v>
      </c>
      <c r="D163" s="346" t="s">
        <v>431</v>
      </c>
      <c r="E163" s="206" t="s">
        <v>160</v>
      </c>
      <c r="F163" s="307">
        <v>7.71</v>
      </c>
      <c r="G163" s="206" t="s">
        <v>24</v>
      </c>
      <c r="H163" s="213">
        <f t="shared" si="8"/>
        <v>7.71</v>
      </c>
      <c r="I163" s="218">
        <v>250000</v>
      </c>
      <c r="J163" s="219">
        <f>I163*7</f>
        <v>1750000</v>
      </c>
      <c r="K163" s="207"/>
    </row>
    <row r="164" spans="1:11" ht="18.75">
      <c r="A164" s="257">
        <v>155</v>
      </c>
      <c r="B164" s="206">
        <v>1</v>
      </c>
      <c r="C164" s="275" t="s">
        <v>210</v>
      </c>
      <c r="D164" s="276" t="s">
        <v>211</v>
      </c>
      <c r="E164" s="206" t="s">
        <v>156</v>
      </c>
      <c r="F164" s="289">
        <v>8.05</v>
      </c>
      <c r="G164" s="206" t="s">
        <v>24</v>
      </c>
      <c r="H164" s="213">
        <f t="shared" si="8"/>
        <v>8.05</v>
      </c>
      <c r="I164" s="218">
        <v>300000</v>
      </c>
      <c r="J164" s="219">
        <f aca="true" t="shared" si="9" ref="J164:J189">I164*5</f>
        <v>1500000</v>
      </c>
      <c r="K164" s="207"/>
    </row>
    <row r="165" spans="1:11" ht="18.75">
      <c r="A165" s="257">
        <v>156</v>
      </c>
      <c r="B165" s="206">
        <v>2</v>
      </c>
      <c r="C165" s="275" t="s">
        <v>432</v>
      </c>
      <c r="D165" s="276" t="s">
        <v>62</v>
      </c>
      <c r="E165" s="206" t="s">
        <v>156</v>
      </c>
      <c r="F165" s="289">
        <v>7.79</v>
      </c>
      <c r="G165" s="206" t="s">
        <v>24</v>
      </c>
      <c r="H165" s="213">
        <f t="shared" si="8"/>
        <v>7.79</v>
      </c>
      <c r="I165" s="218">
        <v>250000</v>
      </c>
      <c r="J165" s="219">
        <f t="shared" si="9"/>
        <v>1250000</v>
      </c>
      <c r="K165" s="207"/>
    </row>
    <row r="166" spans="1:11" ht="18.75">
      <c r="A166" s="257">
        <v>157</v>
      </c>
      <c r="B166" s="206">
        <v>3</v>
      </c>
      <c r="C166" s="275" t="s">
        <v>212</v>
      </c>
      <c r="D166" s="276" t="s">
        <v>213</v>
      </c>
      <c r="E166" s="206" t="s">
        <v>156</v>
      </c>
      <c r="F166" s="289">
        <v>7.63</v>
      </c>
      <c r="G166" s="206" t="s">
        <v>24</v>
      </c>
      <c r="H166" s="213">
        <f t="shared" si="8"/>
        <v>7.63</v>
      </c>
      <c r="I166" s="218">
        <v>250000</v>
      </c>
      <c r="J166" s="219">
        <f t="shared" si="9"/>
        <v>1250000</v>
      </c>
      <c r="K166" s="207"/>
    </row>
    <row r="167" spans="1:11" ht="18.75">
      <c r="A167" s="257">
        <v>158</v>
      </c>
      <c r="B167" s="206">
        <v>4</v>
      </c>
      <c r="C167" s="275" t="s">
        <v>246</v>
      </c>
      <c r="D167" s="276" t="s">
        <v>247</v>
      </c>
      <c r="E167" s="206" t="s">
        <v>156</v>
      </c>
      <c r="F167" s="289">
        <v>7.63</v>
      </c>
      <c r="G167" s="206" t="s">
        <v>24</v>
      </c>
      <c r="H167" s="213">
        <f t="shared" si="8"/>
        <v>7.63</v>
      </c>
      <c r="I167" s="218">
        <v>250000</v>
      </c>
      <c r="J167" s="219">
        <f t="shared" si="9"/>
        <v>1250000</v>
      </c>
      <c r="K167" s="207"/>
    </row>
    <row r="168" spans="1:11" ht="18.75">
      <c r="A168" s="257">
        <v>159</v>
      </c>
      <c r="B168" s="206">
        <v>1</v>
      </c>
      <c r="C168" s="275" t="s">
        <v>212</v>
      </c>
      <c r="D168" s="346" t="s">
        <v>306</v>
      </c>
      <c r="E168" s="206" t="s">
        <v>433</v>
      </c>
      <c r="F168" s="307">
        <v>7.84</v>
      </c>
      <c r="G168" s="206" t="s">
        <v>24</v>
      </c>
      <c r="H168" s="213">
        <f t="shared" si="8"/>
        <v>7.84</v>
      </c>
      <c r="I168" s="218">
        <v>250000</v>
      </c>
      <c r="J168" s="219">
        <f t="shared" si="9"/>
        <v>1250000</v>
      </c>
      <c r="K168" s="207"/>
    </row>
    <row r="169" spans="1:11" ht="18.75">
      <c r="A169" s="257">
        <v>160</v>
      </c>
      <c r="B169" s="206">
        <v>2</v>
      </c>
      <c r="C169" s="275" t="s">
        <v>464</v>
      </c>
      <c r="D169" s="276" t="s">
        <v>303</v>
      </c>
      <c r="E169" s="206" t="s">
        <v>433</v>
      </c>
      <c r="F169" s="307">
        <v>7.53</v>
      </c>
      <c r="G169" s="206" t="s">
        <v>24</v>
      </c>
      <c r="H169" s="213">
        <f t="shared" si="8"/>
        <v>7.53</v>
      </c>
      <c r="I169" s="218">
        <v>250000</v>
      </c>
      <c r="J169" s="219">
        <f t="shared" si="9"/>
        <v>1250000</v>
      </c>
      <c r="K169" s="207"/>
    </row>
    <row r="170" spans="1:11" ht="18.75">
      <c r="A170" s="257">
        <v>161</v>
      </c>
      <c r="B170" s="206">
        <v>1</v>
      </c>
      <c r="C170" s="275" t="s">
        <v>376</v>
      </c>
      <c r="D170" s="276" t="s">
        <v>386</v>
      </c>
      <c r="E170" s="206" t="s">
        <v>157</v>
      </c>
      <c r="F170" s="307">
        <v>8.37</v>
      </c>
      <c r="G170" s="206" t="s">
        <v>24</v>
      </c>
      <c r="H170" s="213">
        <f t="shared" si="8"/>
        <v>8.37</v>
      </c>
      <c r="I170" s="218">
        <v>300000</v>
      </c>
      <c r="J170" s="219">
        <f t="shared" si="9"/>
        <v>1500000</v>
      </c>
      <c r="K170" s="207"/>
    </row>
    <row r="171" spans="1:11" ht="18.75">
      <c r="A171" s="257">
        <v>162</v>
      </c>
      <c r="B171" s="206">
        <v>2</v>
      </c>
      <c r="C171" s="275" t="s">
        <v>212</v>
      </c>
      <c r="D171" s="276" t="s">
        <v>434</v>
      </c>
      <c r="E171" s="206" t="s">
        <v>157</v>
      </c>
      <c r="F171" s="307">
        <v>7.74</v>
      </c>
      <c r="G171" s="206" t="s">
        <v>24</v>
      </c>
      <c r="H171" s="213">
        <f t="shared" si="8"/>
        <v>7.74</v>
      </c>
      <c r="I171" s="218">
        <v>250000</v>
      </c>
      <c r="J171" s="219">
        <f t="shared" si="9"/>
        <v>1250000</v>
      </c>
      <c r="K171" s="207"/>
    </row>
    <row r="172" spans="1:11" ht="18.75">
      <c r="A172" s="257">
        <v>163</v>
      </c>
      <c r="B172" s="206">
        <v>3</v>
      </c>
      <c r="C172" s="275" t="s">
        <v>463</v>
      </c>
      <c r="D172" s="276" t="s">
        <v>249</v>
      </c>
      <c r="E172" s="206" t="s">
        <v>157</v>
      </c>
      <c r="F172" s="307">
        <v>7.58</v>
      </c>
      <c r="G172" s="206" t="s">
        <v>24</v>
      </c>
      <c r="H172" s="213">
        <f t="shared" si="8"/>
        <v>7.58</v>
      </c>
      <c r="I172" s="218">
        <v>250000</v>
      </c>
      <c r="J172" s="219">
        <f t="shared" si="9"/>
        <v>1250000</v>
      </c>
      <c r="K172" s="207"/>
    </row>
    <row r="173" spans="1:11" ht="18.75">
      <c r="A173" s="257">
        <v>164</v>
      </c>
      <c r="B173" s="206">
        <v>4</v>
      </c>
      <c r="C173" s="275" t="s">
        <v>412</v>
      </c>
      <c r="D173" s="276" t="s">
        <v>301</v>
      </c>
      <c r="E173" s="206" t="s">
        <v>157</v>
      </c>
      <c r="F173" s="307">
        <v>7.53</v>
      </c>
      <c r="G173" s="206" t="s">
        <v>24</v>
      </c>
      <c r="H173" s="213">
        <f t="shared" si="8"/>
        <v>7.53</v>
      </c>
      <c r="I173" s="218">
        <v>250000</v>
      </c>
      <c r="J173" s="219">
        <f t="shared" si="9"/>
        <v>1250000</v>
      </c>
      <c r="K173" s="207"/>
    </row>
    <row r="174" spans="1:11" ht="18.75">
      <c r="A174" s="257">
        <v>165</v>
      </c>
      <c r="B174" s="206">
        <v>1</v>
      </c>
      <c r="C174" s="275" t="s">
        <v>214</v>
      </c>
      <c r="D174" s="346" t="s">
        <v>435</v>
      </c>
      <c r="E174" s="206" t="s">
        <v>158</v>
      </c>
      <c r="F174" s="289">
        <v>8.32</v>
      </c>
      <c r="G174" s="206" t="s">
        <v>24</v>
      </c>
      <c r="H174" s="213">
        <f t="shared" si="8"/>
        <v>8.32</v>
      </c>
      <c r="I174" s="218">
        <v>300000</v>
      </c>
      <c r="J174" s="219">
        <f t="shared" si="9"/>
        <v>1500000</v>
      </c>
      <c r="K174" s="207"/>
    </row>
    <row r="175" spans="1:11" ht="18.75">
      <c r="A175" s="257">
        <v>166</v>
      </c>
      <c r="B175" s="206">
        <v>2</v>
      </c>
      <c r="C175" s="275" t="s">
        <v>436</v>
      </c>
      <c r="D175" s="346" t="s">
        <v>62</v>
      </c>
      <c r="E175" s="206" t="s">
        <v>158</v>
      </c>
      <c r="F175" s="289">
        <v>8.11</v>
      </c>
      <c r="G175" s="206" t="s">
        <v>24</v>
      </c>
      <c r="H175" s="213">
        <f t="shared" si="8"/>
        <v>8.11</v>
      </c>
      <c r="I175" s="218">
        <v>300000</v>
      </c>
      <c r="J175" s="219">
        <f t="shared" si="9"/>
        <v>1500000</v>
      </c>
      <c r="K175" s="207"/>
    </row>
    <row r="176" spans="1:11" ht="18.75">
      <c r="A176" s="257">
        <v>167</v>
      </c>
      <c r="B176" s="206">
        <v>3</v>
      </c>
      <c r="C176" s="275" t="s">
        <v>437</v>
      </c>
      <c r="D176" s="346" t="s">
        <v>438</v>
      </c>
      <c r="E176" s="206" t="s">
        <v>158</v>
      </c>
      <c r="F176" s="289">
        <v>7.79</v>
      </c>
      <c r="G176" s="206" t="s">
        <v>24</v>
      </c>
      <c r="H176" s="213">
        <f t="shared" si="8"/>
        <v>7.79</v>
      </c>
      <c r="I176" s="218">
        <v>250000</v>
      </c>
      <c r="J176" s="219">
        <f t="shared" si="9"/>
        <v>1250000</v>
      </c>
      <c r="K176" s="207"/>
    </row>
    <row r="177" spans="1:11" ht="18.75">
      <c r="A177" s="257">
        <v>168</v>
      </c>
      <c r="B177" s="206">
        <v>4</v>
      </c>
      <c r="C177" s="275" t="s">
        <v>280</v>
      </c>
      <c r="D177" s="346" t="s">
        <v>310</v>
      </c>
      <c r="E177" s="206" t="s">
        <v>158</v>
      </c>
      <c r="F177" s="289">
        <v>7.79</v>
      </c>
      <c r="G177" s="206" t="s">
        <v>24</v>
      </c>
      <c r="H177" s="213">
        <f t="shared" si="8"/>
        <v>7.79</v>
      </c>
      <c r="I177" s="218">
        <v>250000</v>
      </c>
      <c r="J177" s="219">
        <f t="shared" si="9"/>
        <v>1250000</v>
      </c>
      <c r="K177" s="207"/>
    </row>
    <row r="178" spans="1:11" ht="18.75">
      <c r="A178" s="257">
        <v>169</v>
      </c>
      <c r="B178" s="206">
        <v>1</v>
      </c>
      <c r="C178" s="275" t="s">
        <v>388</v>
      </c>
      <c r="D178" s="346" t="s">
        <v>389</v>
      </c>
      <c r="E178" s="206" t="s">
        <v>159</v>
      </c>
      <c r="F178" s="289">
        <v>8.32</v>
      </c>
      <c r="G178" s="206" t="s">
        <v>24</v>
      </c>
      <c r="H178" s="213">
        <f t="shared" si="8"/>
        <v>8.32</v>
      </c>
      <c r="I178" s="218">
        <v>300000</v>
      </c>
      <c r="J178" s="219">
        <f t="shared" si="9"/>
        <v>1500000</v>
      </c>
      <c r="K178" s="207"/>
    </row>
    <row r="179" spans="1:11" ht="18.75">
      <c r="A179" s="257">
        <v>170</v>
      </c>
      <c r="B179" s="206">
        <v>2</v>
      </c>
      <c r="C179" s="275" t="s">
        <v>278</v>
      </c>
      <c r="D179" s="346" t="s">
        <v>439</v>
      </c>
      <c r="E179" s="206" t="s">
        <v>159</v>
      </c>
      <c r="F179" s="289">
        <v>8.11</v>
      </c>
      <c r="G179" s="206" t="s">
        <v>24</v>
      </c>
      <c r="H179" s="213">
        <f t="shared" si="8"/>
        <v>8.11</v>
      </c>
      <c r="I179" s="218">
        <v>300000</v>
      </c>
      <c r="J179" s="219">
        <f t="shared" si="9"/>
        <v>1500000</v>
      </c>
      <c r="K179" s="207"/>
    </row>
    <row r="180" spans="1:11" ht="18.75">
      <c r="A180" s="257">
        <v>171</v>
      </c>
      <c r="B180" s="206">
        <v>3</v>
      </c>
      <c r="C180" s="275" t="s">
        <v>219</v>
      </c>
      <c r="D180" s="346" t="s">
        <v>62</v>
      </c>
      <c r="E180" s="206" t="s">
        <v>159</v>
      </c>
      <c r="F180" s="289">
        <v>7.95</v>
      </c>
      <c r="G180" s="206" t="s">
        <v>24</v>
      </c>
      <c r="H180" s="213">
        <f t="shared" si="8"/>
        <v>7.95</v>
      </c>
      <c r="I180" s="218">
        <v>250000</v>
      </c>
      <c r="J180" s="219">
        <f t="shared" si="9"/>
        <v>1250000</v>
      </c>
      <c r="K180" s="207"/>
    </row>
    <row r="181" spans="1:11" ht="18.75">
      <c r="A181" s="257">
        <v>172</v>
      </c>
      <c r="B181" s="206">
        <v>4</v>
      </c>
      <c r="C181" s="275" t="s">
        <v>212</v>
      </c>
      <c r="D181" s="346" t="s">
        <v>431</v>
      </c>
      <c r="E181" s="206" t="s">
        <v>159</v>
      </c>
      <c r="F181" s="289">
        <v>7.89</v>
      </c>
      <c r="G181" s="206" t="s">
        <v>24</v>
      </c>
      <c r="H181" s="213">
        <f t="shared" si="8"/>
        <v>7.89</v>
      </c>
      <c r="I181" s="218">
        <v>250000</v>
      </c>
      <c r="J181" s="219">
        <f t="shared" si="9"/>
        <v>1250000</v>
      </c>
      <c r="K181" s="207"/>
    </row>
    <row r="182" spans="1:11" ht="18.75">
      <c r="A182" s="257">
        <v>173</v>
      </c>
      <c r="B182" s="206">
        <v>5</v>
      </c>
      <c r="C182" s="275" t="s">
        <v>297</v>
      </c>
      <c r="D182" s="276" t="s">
        <v>440</v>
      </c>
      <c r="E182" s="206" t="s">
        <v>159</v>
      </c>
      <c r="F182" s="289">
        <v>7.84</v>
      </c>
      <c r="G182" s="206" t="s">
        <v>24</v>
      </c>
      <c r="H182" s="213">
        <f t="shared" si="8"/>
        <v>7.84</v>
      </c>
      <c r="I182" s="218">
        <v>250000</v>
      </c>
      <c r="J182" s="219">
        <f t="shared" si="9"/>
        <v>1250000</v>
      </c>
      <c r="K182" s="207"/>
    </row>
    <row r="183" spans="1:11" ht="18.75">
      <c r="A183" s="257">
        <v>174</v>
      </c>
      <c r="B183" s="206">
        <v>6</v>
      </c>
      <c r="C183" s="275" t="s">
        <v>441</v>
      </c>
      <c r="D183" s="346" t="s">
        <v>192</v>
      </c>
      <c r="E183" s="206" t="s">
        <v>159</v>
      </c>
      <c r="F183" s="289">
        <v>7.79</v>
      </c>
      <c r="G183" s="206" t="s">
        <v>24</v>
      </c>
      <c r="H183" s="213">
        <f t="shared" si="8"/>
        <v>7.79</v>
      </c>
      <c r="I183" s="218">
        <v>250000</v>
      </c>
      <c r="J183" s="219">
        <f t="shared" si="9"/>
        <v>1250000</v>
      </c>
      <c r="K183" s="207"/>
    </row>
    <row r="184" spans="1:11" ht="18.75">
      <c r="A184" s="257">
        <v>175</v>
      </c>
      <c r="B184" s="206">
        <v>7</v>
      </c>
      <c r="C184" s="275" t="s">
        <v>265</v>
      </c>
      <c r="D184" s="346" t="s">
        <v>132</v>
      </c>
      <c r="E184" s="206" t="s">
        <v>159</v>
      </c>
      <c r="F184" s="289">
        <v>7.74</v>
      </c>
      <c r="G184" s="206" t="s">
        <v>24</v>
      </c>
      <c r="H184" s="213">
        <f t="shared" si="8"/>
        <v>7.74</v>
      </c>
      <c r="I184" s="218">
        <v>250000</v>
      </c>
      <c r="J184" s="219">
        <f t="shared" si="9"/>
        <v>1250000</v>
      </c>
      <c r="K184" s="207"/>
    </row>
    <row r="185" spans="1:11" ht="18.75">
      <c r="A185" s="257">
        <v>176</v>
      </c>
      <c r="B185" s="206">
        <v>8</v>
      </c>
      <c r="C185" s="275" t="s">
        <v>442</v>
      </c>
      <c r="D185" s="346" t="s">
        <v>217</v>
      </c>
      <c r="E185" s="206" t="s">
        <v>159</v>
      </c>
      <c r="F185" s="289">
        <v>7.63</v>
      </c>
      <c r="G185" s="206" t="s">
        <v>24</v>
      </c>
      <c r="H185" s="213">
        <f t="shared" si="8"/>
        <v>7.63</v>
      </c>
      <c r="I185" s="218">
        <v>250000</v>
      </c>
      <c r="J185" s="219">
        <f t="shared" si="9"/>
        <v>1250000</v>
      </c>
      <c r="K185" s="207"/>
    </row>
    <row r="186" spans="1:11" ht="18.75">
      <c r="A186" s="257">
        <v>177</v>
      </c>
      <c r="B186" s="206">
        <v>9</v>
      </c>
      <c r="C186" s="275" t="s">
        <v>443</v>
      </c>
      <c r="D186" s="346" t="s">
        <v>218</v>
      </c>
      <c r="E186" s="206" t="s">
        <v>159</v>
      </c>
      <c r="F186" s="289">
        <v>7.63</v>
      </c>
      <c r="G186" s="206" t="s">
        <v>24</v>
      </c>
      <c r="H186" s="213">
        <f t="shared" si="8"/>
        <v>7.63</v>
      </c>
      <c r="I186" s="218">
        <v>250000</v>
      </c>
      <c r="J186" s="219">
        <f t="shared" si="9"/>
        <v>1250000</v>
      </c>
      <c r="K186" s="207"/>
    </row>
    <row r="187" spans="1:11" ht="18.75">
      <c r="A187" s="257">
        <v>178</v>
      </c>
      <c r="B187" s="206">
        <v>10</v>
      </c>
      <c r="C187" s="275" t="s">
        <v>275</v>
      </c>
      <c r="D187" s="346" t="s">
        <v>406</v>
      </c>
      <c r="E187" s="206" t="s">
        <v>159</v>
      </c>
      <c r="F187" s="289">
        <v>7.63</v>
      </c>
      <c r="G187" s="206" t="s">
        <v>24</v>
      </c>
      <c r="H187" s="213">
        <f t="shared" si="8"/>
        <v>7.63</v>
      </c>
      <c r="I187" s="218">
        <v>250000</v>
      </c>
      <c r="J187" s="219">
        <f t="shared" si="9"/>
        <v>1250000</v>
      </c>
      <c r="K187" s="207"/>
    </row>
    <row r="188" spans="1:11" ht="18.75">
      <c r="A188" s="257">
        <v>179</v>
      </c>
      <c r="B188" s="206">
        <v>11</v>
      </c>
      <c r="C188" s="275" t="s">
        <v>214</v>
      </c>
      <c r="D188" s="276" t="s">
        <v>465</v>
      </c>
      <c r="E188" s="206" t="s">
        <v>159</v>
      </c>
      <c r="F188" s="375" t="s">
        <v>466</v>
      </c>
      <c r="G188" s="206" t="s">
        <v>24</v>
      </c>
      <c r="H188" s="326" t="str">
        <f t="shared" si="8"/>
        <v> </v>
      </c>
      <c r="I188" s="218">
        <v>250000</v>
      </c>
      <c r="J188" s="219">
        <f t="shared" si="9"/>
        <v>1250000</v>
      </c>
      <c r="K188" s="209"/>
    </row>
    <row r="189" spans="1:11" ht="18">
      <c r="A189" s="360">
        <v>180</v>
      </c>
      <c r="B189" s="225">
        <v>1</v>
      </c>
      <c r="C189" s="224" t="s">
        <v>34</v>
      </c>
      <c r="D189" s="230" t="s">
        <v>188</v>
      </c>
      <c r="E189" s="225" t="s">
        <v>444</v>
      </c>
      <c r="F189" s="292">
        <v>7.73</v>
      </c>
      <c r="G189" s="225" t="s">
        <v>24</v>
      </c>
      <c r="H189" s="226">
        <f t="shared" si="8"/>
        <v>7.73</v>
      </c>
      <c r="I189" s="227">
        <v>250000</v>
      </c>
      <c r="J189" s="228">
        <f t="shared" si="9"/>
        <v>1250000</v>
      </c>
      <c r="K189" s="259"/>
    </row>
    <row r="190" spans="1:11" ht="18.75">
      <c r="A190" s="248"/>
      <c r="B190" s="282"/>
      <c r="C190" s="363"/>
      <c r="D190" s="364"/>
      <c r="E190" s="282"/>
      <c r="F190" s="331"/>
      <c r="G190" s="282"/>
      <c r="H190" s="286"/>
      <c r="I190" s="287"/>
      <c r="J190" s="301">
        <f>SUM(J10:J189)</f>
        <v>283700000</v>
      </c>
      <c r="K190" s="267"/>
    </row>
    <row r="191" spans="1:11" ht="18.75">
      <c r="A191" s="367"/>
      <c r="B191" s="368"/>
      <c r="C191" s="369"/>
      <c r="D191" s="369"/>
      <c r="E191" s="368"/>
      <c r="F191" s="370"/>
      <c r="G191" s="368"/>
      <c r="H191" s="371"/>
      <c r="I191" s="372"/>
      <c r="J191" s="373"/>
      <c r="K191" s="374"/>
    </row>
    <row r="192" spans="1:11" ht="18.75">
      <c r="A192" s="367"/>
      <c r="B192" s="368"/>
      <c r="C192" s="369"/>
      <c r="D192" s="369"/>
      <c r="E192" s="368"/>
      <c r="F192" s="370"/>
      <c r="G192" s="368"/>
      <c r="H192" s="371"/>
      <c r="I192" s="372"/>
      <c r="J192" s="373"/>
      <c r="K192" s="374"/>
    </row>
    <row r="193" spans="3:11" ht="17.25">
      <c r="C193" s="78" t="s">
        <v>52</v>
      </c>
      <c r="D193" s="78"/>
      <c r="E193" s="78"/>
      <c r="F193" s="78"/>
      <c r="G193" s="78" t="s">
        <v>227</v>
      </c>
      <c r="H193" s="79"/>
      <c r="I193" s="78"/>
      <c r="J193" s="80" t="s">
        <v>150</v>
      </c>
      <c r="K193" s="77"/>
    </row>
    <row r="197" spans="7:10" ht="18">
      <c r="G197" s="85" t="s">
        <v>228</v>
      </c>
      <c r="H197" s="86"/>
      <c r="I197" s="85"/>
      <c r="J197" s="87" t="s">
        <v>149</v>
      </c>
    </row>
    <row r="215" spans="1:4" ht="16.5">
      <c r="A215" s="430" t="s">
        <v>255</v>
      </c>
      <c r="B215" s="430"/>
      <c r="C215" s="430"/>
      <c r="D215" s="430"/>
    </row>
    <row r="216" spans="1:4" ht="17.25">
      <c r="A216" s="431" t="s">
        <v>1</v>
      </c>
      <c r="B216" s="431"/>
      <c r="C216" s="431"/>
      <c r="D216" s="431"/>
    </row>
    <row r="217" spans="1:4" ht="16.5">
      <c r="A217" s="334"/>
      <c r="B217" s="334"/>
      <c r="C217" s="334"/>
      <c r="D217" s="334"/>
    </row>
    <row r="218" spans="1:11" ht="17.25">
      <c r="A218" s="433" t="s">
        <v>261</v>
      </c>
      <c r="B218" s="433"/>
      <c r="C218" s="433"/>
      <c r="D218" s="433"/>
      <c r="E218" s="433"/>
      <c r="F218" s="433"/>
      <c r="G218" s="433"/>
      <c r="H218" s="433"/>
      <c r="I218" s="433"/>
      <c r="J218" s="433"/>
      <c r="K218" s="433"/>
    </row>
    <row r="219" spans="1:11" ht="15">
      <c r="A219" s="413" t="s">
        <v>401</v>
      </c>
      <c r="B219" s="413"/>
      <c r="C219" s="413"/>
      <c r="D219" s="413"/>
      <c r="E219" s="413"/>
      <c r="F219" s="413"/>
      <c r="G219" s="413"/>
      <c r="H219" s="413"/>
      <c r="I219" s="413"/>
      <c r="J219" s="413"/>
      <c r="K219" s="413"/>
    </row>
    <row r="220" spans="1:11" ht="15.75">
      <c r="A220" s="1"/>
      <c r="B220" s="265"/>
      <c r="C220" s="3"/>
      <c r="D220" s="3"/>
      <c r="E220" s="4"/>
      <c r="F220" s="3"/>
      <c r="G220" s="5"/>
      <c r="H220" s="5"/>
      <c r="I220" s="6"/>
      <c r="J220" s="7"/>
      <c r="K220" s="3"/>
    </row>
    <row r="221" spans="1:11" ht="18.75">
      <c r="A221" s="231" t="s">
        <v>3</v>
      </c>
      <c r="B221" s="232" t="s">
        <v>4</v>
      </c>
      <c r="C221" s="233"/>
      <c r="D221" s="234"/>
      <c r="E221" s="235"/>
      <c r="F221" s="236" t="s">
        <v>5</v>
      </c>
      <c r="G221" s="237"/>
      <c r="H221" s="237"/>
      <c r="I221" s="238" t="s">
        <v>6</v>
      </c>
      <c r="J221" s="239" t="s">
        <v>7</v>
      </c>
      <c r="K221" s="240" t="s">
        <v>8</v>
      </c>
    </row>
    <row r="222" spans="1:11" ht="18.75">
      <c r="A222" s="241" t="s">
        <v>9</v>
      </c>
      <c r="B222" s="242" t="s">
        <v>9</v>
      </c>
      <c r="C222" s="243" t="s">
        <v>10</v>
      </c>
      <c r="D222" s="242"/>
      <c r="E222" s="244" t="s">
        <v>11</v>
      </c>
      <c r="F222" s="244" t="s">
        <v>12</v>
      </c>
      <c r="G222" s="245" t="s">
        <v>13</v>
      </c>
      <c r="H222" s="245" t="s">
        <v>7</v>
      </c>
      <c r="I222" s="246" t="s">
        <v>14</v>
      </c>
      <c r="J222" s="247" t="s">
        <v>15</v>
      </c>
      <c r="K222" s="245" t="s">
        <v>16</v>
      </c>
    </row>
    <row r="223" spans="1:11" ht="18.75">
      <c r="A223" s="248"/>
      <c r="B223" s="249" t="s">
        <v>17</v>
      </c>
      <c r="C223" s="250"/>
      <c r="D223" s="251"/>
      <c r="E223" s="252"/>
      <c r="F223" s="252" t="s">
        <v>18</v>
      </c>
      <c r="G223" s="253" t="s">
        <v>19</v>
      </c>
      <c r="H223" s="253"/>
      <c r="I223" s="254"/>
      <c r="J223" s="254" t="s">
        <v>20</v>
      </c>
      <c r="K223" s="255"/>
    </row>
    <row r="224" spans="1:11" ht="18.75">
      <c r="A224" s="256">
        <v>1</v>
      </c>
      <c r="B224" s="204">
        <v>1</v>
      </c>
      <c r="C224" s="337" t="s">
        <v>262</v>
      </c>
      <c r="D224" s="338" t="s">
        <v>263</v>
      </c>
      <c r="E224" s="204" t="s">
        <v>282</v>
      </c>
      <c r="F224" s="271">
        <v>8.13</v>
      </c>
      <c r="G224" s="206" t="s">
        <v>24</v>
      </c>
      <c r="H224" s="212">
        <f>F224</f>
        <v>8.13</v>
      </c>
      <c r="I224" s="216">
        <v>360000</v>
      </c>
      <c r="J224" s="217">
        <f>I224*5</f>
        <v>1800000</v>
      </c>
      <c r="K224" s="205"/>
    </row>
    <row r="225" spans="1:11" ht="18.75">
      <c r="A225" s="257">
        <v>2</v>
      </c>
      <c r="B225" s="206">
        <v>2</v>
      </c>
      <c r="C225" s="339" t="s">
        <v>212</v>
      </c>
      <c r="D225" s="340" t="s">
        <v>264</v>
      </c>
      <c r="E225" s="206" t="s">
        <v>282</v>
      </c>
      <c r="F225" s="272">
        <v>8.03</v>
      </c>
      <c r="G225" s="206" t="s">
        <v>24</v>
      </c>
      <c r="H225" s="213">
        <f>F225</f>
        <v>8.03</v>
      </c>
      <c r="I225" s="218">
        <v>360000</v>
      </c>
      <c r="J225" s="219">
        <f aca="true" t="shared" si="10" ref="J225:J293">I225*5</f>
        <v>1800000</v>
      </c>
      <c r="K225" s="207"/>
    </row>
    <row r="226" spans="1:11" ht="18.75">
      <c r="A226" s="257">
        <v>3</v>
      </c>
      <c r="B226" s="206">
        <v>3</v>
      </c>
      <c r="C226" s="339" t="s">
        <v>265</v>
      </c>
      <c r="D226" s="340" t="s">
        <v>266</v>
      </c>
      <c r="E226" s="206" t="s">
        <v>282</v>
      </c>
      <c r="F226" s="272">
        <v>7.9</v>
      </c>
      <c r="G226" s="206" t="s">
        <v>24</v>
      </c>
      <c r="H226" s="213">
        <f aca="true" t="shared" si="11" ref="H226:H237">F226</f>
        <v>7.9</v>
      </c>
      <c r="I226" s="218">
        <v>310000</v>
      </c>
      <c r="J226" s="219">
        <f t="shared" si="10"/>
        <v>1550000</v>
      </c>
      <c r="K226" s="207"/>
    </row>
    <row r="227" spans="1:11" ht="18.75">
      <c r="A227" s="257">
        <v>4</v>
      </c>
      <c r="B227" s="206">
        <v>4</v>
      </c>
      <c r="C227" s="339" t="s">
        <v>267</v>
      </c>
      <c r="D227" s="340" t="s">
        <v>268</v>
      </c>
      <c r="E227" s="206" t="s">
        <v>282</v>
      </c>
      <c r="F227" s="272">
        <v>7.9</v>
      </c>
      <c r="G227" s="206" t="s">
        <v>24</v>
      </c>
      <c r="H227" s="213">
        <f t="shared" si="11"/>
        <v>7.9</v>
      </c>
      <c r="I227" s="218">
        <v>310000</v>
      </c>
      <c r="J227" s="219">
        <f t="shared" si="10"/>
        <v>1550000</v>
      </c>
      <c r="K227" s="207"/>
    </row>
    <row r="228" spans="1:11" ht="18.75">
      <c r="A228" s="257">
        <v>5</v>
      </c>
      <c r="B228" s="206">
        <v>5</v>
      </c>
      <c r="C228" s="339" t="s">
        <v>269</v>
      </c>
      <c r="D228" s="340" t="s">
        <v>270</v>
      </c>
      <c r="E228" s="206" t="s">
        <v>282</v>
      </c>
      <c r="F228" s="272">
        <v>7.83</v>
      </c>
      <c r="G228" s="206" t="s">
        <v>24</v>
      </c>
      <c r="H228" s="213">
        <f t="shared" si="11"/>
        <v>7.83</v>
      </c>
      <c r="I228" s="218">
        <v>310000</v>
      </c>
      <c r="J228" s="219">
        <f t="shared" si="10"/>
        <v>1550000</v>
      </c>
      <c r="K228" s="207"/>
    </row>
    <row r="229" spans="1:11" ht="18.75">
      <c r="A229" s="257">
        <v>6</v>
      </c>
      <c r="B229" s="206">
        <v>6</v>
      </c>
      <c r="C229" s="339" t="s">
        <v>271</v>
      </c>
      <c r="D229" s="340" t="s">
        <v>272</v>
      </c>
      <c r="E229" s="206" t="s">
        <v>282</v>
      </c>
      <c r="F229" s="272">
        <v>7.77</v>
      </c>
      <c r="G229" s="206" t="s">
        <v>24</v>
      </c>
      <c r="H229" s="213">
        <f t="shared" si="11"/>
        <v>7.77</v>
      </c>
      <c r="I229" s="218">
        <v>310000</v>
      </c>
      <c r="J229" s="219">
        <f t="shared" si="10"/>
        <v>1550000</v>
      </c>
      <c r="K229" s="207"/>
    </row>
    <row r="230" spans="1:11" ht="18.75">
      <c r="A230" s="257">
        <v>7</v>
      </c>
      <c r="B230" s="206">
        <v>7</v>
      </c>
      <c r="C230" s="339" t="s">
        <v>273</v>
      </c>
      <c r="D230" s="340" t="s">
        <v>268</v>
      </c>
      <c r="E230" s="206" t="s">
        <v>282</v>
      </c>
      <c r="F230" s="272">
        <v>7.77</v>
      </c>
      <c r="G230" s="206" t="s">
        <v>24</v>
      </c>
      <c r="H230" s="213">
        <f t="shared" si="11"/>
        <v>7.77</v>
      </c>
      <c r="I230" s="218">
        <v>310000</v>
      </c>
      <c r="J230" s="219">
        <f t="shared" si="10"/>
        <v>1550000</v>
      </c>
      <c r="K230" s="207"/>
    </row>
    <row r="231" spans="1:11" ht="18.75">
      <c r="A231" s="257">
        <v>8</v>
      </c>
      <c r="B231" s="206">
        <v>8</v>
      </c>
      <c r="C231" s="339" t="s">
        <v>212</v>
      </c>
      <c r="D231" s="340" t="s">
        <v>274</v>
      </c>
      <c r="E231" s="206" t="s">
        <v>282</v>
      </c>
      <c r="F231" s="272">
        <v>7.67</v>
      </c>
      <c r="G231" s="206" t="s">
        <v>24</v>
      </c>
      <c r="H231" s="213">
        <f t="shared" si="11"/>
        <v>7.67</v>
      </c>
      <c r="I231" s="218">
        <v>310000</v>
      </c>
      <c r="J231" s="219">
        <f t="shared" si="10"/>
        <v>1550000</v>
      </c>
      <c r="K231" s="207"/>
    </row>
    <row r="232" spans="1:11" ht="18.75">
      <c r="A232" s="257">
        <v>9</v>
      </c>
      <c r="B232" s="206">
        <v>9</v>
      </c>
      <c r="C232" s="339" t="s">
        <v>275</v>
      </c>
      <c r="D232" s="340" t="s">
        <v>276</v>
      </c>
      <c r="E232" s="206" t="s">
        <v>282</v>
      </c>
      <c r="F232" s="272">
        <v>7.67</v>
      </c>
      <c r="G232" s="206" t="s">
        <v>24</v>
      </c>
      <c r="H232" s="213">
        <f t="shared" si="11"/>
        <v>7.67</v>
      </c>
      <c r="I232" s="218">
        <v>310000</v>
      </c>
      <c r="J232" s="219">
        <f t="shared" si="10"/>
        <v>1550000</v>
      </c>
      <c r="K232" s="207"/>
    </row>
    <row r="233" spans="1:11" ht="18.75">
      <c r="A233" s="257">
        <v>10</v>
      </c>
      <c r="B233" s="206">
        <v>10</v>
      </c>
      <c r="C233" s="339" t="s">
        <v>277</v>
      </c>
      <c r="D233" s="340" t="s">
        <v>37</v>
      </c>
      <c r="E233" s="206" t="s">
        <v>282</v>
      </c>
      <c r="F233" s="272">
        <v>7.57</v>
      </c>
      <c r="G233" s="206" t="s">
        <v>24</v>
      </c>
      <c r="H233" s="213">
        <f t="shared" si="11"/>
        <v>7.57</v>
      </c>
      <c r="I233" s="218">
        <v>310000</v>
      </c>
      <c r="J233" s="219">
        <f t="shared" si="10"/>
        <v>1550000</v>
      </c>
      <c r="K233" s="207"/>
    </row>
    <row r="234" spans="1:11" ht="18.75">
      <c r="A234" s="257">
        <v>11</v>
      </c>
      <c r="B234" s="206">
        <v>11</v>
      </c>
      <c r="C234" s="339" t="s">
        <v>278</v>
      </c>
      <c r="D234" s="340" t="s">
        <v>268</v>
      </c>
      <c r="E234" s="206" t="s">
        <v>282</v>
      </c>
      <c r="F234" s="272">
        <v>7.57</v>
      </c>
      <c r="G234" s="206" t="s">
        <v>24</v>
      </c>
      <c r="H234" s="213">
        <f t="shared" si="11"/>
        <v>7.57</v>
      </c>
      <c r="I234" s="218">
        <v>310000</v>
      </c>
      <c r="J234" s="219">
        <f t="shared" si="10"/>
        <v>1550000</v>
      </c>
      <c r="K234" s="207"/>
    </row>
    <row r="235" spans="1:11" ht="18.75">
      <c r="A235" s="257">
        <v>12</v>
      </c>
      <c r="B235" s="206">
        <v>12</v>
      </c>
      <c r="C235" s="339" t="s">
        <v>278</v>
      </c>
      <c r="D235" s="340" t="s">
        <v>279</v>
      </c>
      <c r="E235" s="206" t="s">
        <v>282</v>
      </c>
      <c r="F235" s="272">
        <v>7.47</v>
      </c>
      <c r="G235" s="206" t="s">
        <v>24</v>
      </c>
      <c r="H235" s="213">
        <f t="shared" si="11"/>
        <v>7.47</v>
      </c>
      <c r="I235" s="218">
        <v>310000</v>
      </c>
      <c r="J235" s="219">
        <f t="shared" si="10"/>
        <v>1550000</v>
      </c>
      <c r="K235" s="207"/>
    </row>
    <row r="236" spans="1:11" ht="18.75">
      <c r="A236" s="257">
        <v>13</v>
      </c>
      <c r="B236" s="206">
        <v>13</v>
      </c>
      <c r="C236" s="339" t="s">
        <v>212</v>
      </c>
      <c r="D236" s="340" t="s">
        <v>264</v>
      </c>
      <c r="E236" s="206" t="s">
        <v>282</v>
      </c>
      <c r="F236" s="272">
        <v>7.4</v>
      </c>
      <c r="G236" s="206" t="s">
        <v>24</v>
      </c>
      <c r="H236" s="213">
        <f t="shared" si="11"/>
        <v>7.4</v>
      </c>
      <c r="I236" s="218">
        <v>310000</v>
      </c>
      <c r="J236" s="219">
        <f t="shared" si="10"/>
        <v>1550000</v>
      </c>
      <c r="K236" s="207"/>
    </row>
    <row r="237" spans="1:11" ht="18.75">
      <c r="A237" s="257">
        <v>14</v>
      </c>
      <c r="B237" s="225">
        <v>14</v>
      </c>
      <c r="C237" s="341" t="s">
        <v>280</v>
      </c>
      <c r="D237" s="342" t="s">
        <v>281</v>
      </c>
      <c r="E237" s="225" t="s">
        <v>282</v>
      </c>
      <c r="F237" s="292">
        <v>7.4</v>
      </c>
      <c r="G237" s="225" t="s">
        <v>24</v>
      </c>
      <c r="H237" s="226">
        <f t="shared" si="11"/>
        <v>7.4</v>
      </c>
      <c r="I237" s="227">
        <v>310000</v>
      </c>
      <c r="J237" s="228">
        <f t="shared" si="10"/>
        <v>1550000</v>
      </c>
      <c r="K237" s="259"/>
    </row>
    <row r="238" spans="1:11" ht="18.75">
      <c r="A238" s="257">
        <v>15</v>
      </c>
      <c r="B238" s="214">
        <v>1</v>
      </c>
      <c r="C238" s="337" t="s">
        <v>283</v>
      </c>
      <c r="D238" s="338" t="s">
        <v>284</v>
      </c>
      <c r="E238" s="214" t="s">
        <v>298</v>
      </c>
      <c r="F238" s="271">
        <v>7.77</v>
      </c>
      <c r="G238" s="214" t="s">
        <v>24</v>
      </c>
      <c r="H238" s="221">
        <f>F238</f>
        <v>7.77</v>
      </c>
      <c r="I238" s="222">
        <v>310000</v>
      </c>
      <c r="J238" s="223">
        <f t="shared" si="10"/>
        <v>1550000</v>
      </c>
      <c r="K238" s="258"/>
    </row>
    <row r="239" spans="1:11" ht="18.75">
      <c r="A239" s="257">
        <v>16</v>
      </c>
      <c r="B239" s="214">
        <v>2</v>
      </c>
      <c r="C239" s="339" t="s">
        <v>285</v>
      </c>
      <c r="D239" s="340" t="s">
        <v>211</v>
      </c>
      <c r="E239" s="214" t="s">
        <v>298</v>
      </c>
      <c r="F239" s="272">
        <v>7.73</v>
      </c>
      <c r="G239" s="206" t="s">
        <v>24</v>
      </c>
      <c r="H239" s="221">
        <f aca="true" t="shared" si="12" ref="H239:H262">F239</f>
        <v>7.73</v>
      </c>
      <c r="I239" s="218">
        <v>310000</v>
      </c>
      <c r="J239" s="219">
        <f t="shared" si="10"/>
        <v>1550000</v>
      </c>
      <c r="K239" s="207"/>
    </row>
    <row r="240" spans="1:11" ht="18.75">
      <c r="A240" s="257">
        <v>17</v>
      </c>
      <c r="B240" s="214">
        <v>3</v>
      </c>
      <c r="C240" s="339" t="s">
        <v>286</v>
      </c>
      <c r="D240" s="340" t="s">
        <v>287</v>
      </c>
      <c r="E240" s="214" t="s">
        <v>298</v>
      </c>
      <c r="F240" s="272">
        <v>7.73</v>
      </c>
      <c r="G240" s="206" t="s">
        <v>24</v>
      </c>
      <c r="H240" s="221">
        <f t="shared" si="12"/>
        <v>7.73</v>
      </c>
      <c r="I240" s="218">
        <v>310000</v>
      </c>
      <c r="J240" s="219">
        <f t="shared" si="10"/>
        <v>1550000</v>
      </c>
      <c r="K240" s="258"/>
    </row>
    <row r="241" spans="1:11" ht="18.75">
      <c r="A241" s="257">
        <v>18</v>
      </c>
      <c r="B241" s="214">
        <v>4</v>
      </c>
      <c r="C241" s="339" t="s">
        <v>288</v>
      </c>
      <c r="D241" s="340" t="s">
        <v>43</v>
      </c>
      <c r="E241" s="214" t="s">
        <v>298</v>
      </c>
      <c r="F241" s="272">
        <v>7.73</v>
      </c>
      <c r="G241" s="206" t="s">
        <v>24</v>
      </c>
      <c r="H241" s="221">
        <f t="shared" si="12"/>
        <v>7.73</v>
      </c>
      <c r="I241" s="218">
        <v>310000</v>
      </c>
      <c r="J241" s="219">
        <f t="shared" si="10"/>
        <v>1550000</v>
      </c>
      <c r="K241" s="258"/>
    </row>
    <row r="242" spans="1:11" ht="18.75">
      <c r="A242" s="257">
        <v>19</v>
      </c>
      <c r="B242" s="214">
        <v>5</v>
      </c>
      <c r="C242" s="339" t="s">
        <v>289</v>
      </c>
      <c r="D242" s="340" t="s">
        <v>290</v>
      </c>
      <c r="E242" s="214" t="s">
        <v>298</v>
      </c>
      <c r="F242" s="272">
        <v>7.63</v>
      </c>
      <c r="G242" s="206" t="s">
        <v>24</v>
      </c>
      <c r="H242" s="221">
        <f t="shared" si="12"/>
        <v>7.63</v>
      </c>
      <c r="I242" s="218">
        <v>310000</v>
      </c>
      <c r="J242" s="219">
        <f t="shared" si="10"/>
        <v>1550000</v>
      </c>
      <c r="K242" s="258"/>
    </row>
    <row r="243" spans="1:11" ht="18.75">
      <c r="A243" s="257">
        <v>20</v>
      </c>
      <c r="B243" s="214">
        <v>6</v>
      </c>
      <c r="C243" s="339" t="s">
        <v>291</v>
      </c>
      <c r="D243" s="340" t="s">
        <v>292</v>
      </c>
      <c r="E243" s="214" t="s">
        <v>298</v>
      </c>
      <c r="F243" s="272">
        <v>7.53</v>
      </c>
      <c r="G243" s="206" t="s">
        <v>24</v>
      </c>
      <c r="H243" s="221">
        <f t="shared" si="12"/>
        <v>7.53</v>
      </c>
      <c r="I243" s="218">
        <v>310000</v>
      </c>
      <c r="J243" s="219">
        <f t="shared" si="10"/>
        <v>1550000</v>
      </c>
      <c r="K243" s="207"/>
    </row>
    <row r="244" spans="1:11" ht="18.75">
      <c r="A244" s="257">
        <v>21</v>
      </c>
      <c r="B244" s="214">
        <v>7</v>
      </c>
      <c r="C244" s="339" t="s">
        <v>293</v>
      </c>
      <c r="D244" s="340" t="s">
        <v>294</v>
      </c>
      <c r="E244" s="214" t="s">
        <v>298</v>
      </c>
      <c r="F244" s="272">
        <v>7.5</v>
      </c>
      <c r="G244" s="206" t="s">
        <v>24</v>
      </c>
      <c r="H244" s="221">
        <f t="shared" si="12"/>
        <v>7.5</v>
      </c>
      <c r="I244" s="218">
        <v>310000</v>
      </c>
      <c r="J244" s="219">
        <f t="shared" si="10"/>
        <v>1550000</v>
      </c>
      <c r="K244" s="207"/>
    </row>
    <row r="245" spans="1:11" ht="18.75">
      <c r="A245" s="257">
        <v>22</v>
      </c>
      <c r="B245" s="214">
        <v>8</v>
      </c>
      <c r="C245" s="339" t="s">
        <v>212</v>
      </c>
      <c r="D245" s="340" t="s">
        <v>295</v>
      </c>
      <c r="E245" s="214" t="s">
        <v>298</v>
      </c>
      <c r="F245" s="272">
        <v>7.47</v>
      </c>
      <c r="G245" s="206" t="s">
        <v>24</v>
      </c>
      <c r="H245" s="221">
        <f t="shared" si="12"/>
        <v>7.47</v>
      </c>
      <c r="I245" s="218">
        <v>310000</v>
      </c>
      <c r="J245" s="219">
        <f t="shared" si="10"/>
        <v>1550000</v>
      </c>
      <c r="K245" s="207"/>
    </row>
    <row r="246" spans="1:11" ht="18.75">
      <c r="A246" s="257">
        <v>23</v>
      </c>
      <c r="B246" s="214">
        <v>9</v>
      </c>
      <c r="C246" s="339" t="s">
        <v>296</v>
      </c>
      <c r="D246" s="340" t="s">
        <v>192</v>
      </c>
      <c r="E246" s="214" t="s">
        <v>298</v>
      </c>
      <c r="F246" s="272">
        <v>7.47</v>
      </c>
      <c r="G246" s="206" t="s">
        <v>24</v>
      </c>
      <c r="H246" s="221">
        <f t="shared" si="12"/>
        <v>7.47</v>
      </c>
      <c r="I246" s="218">
        <v>310000</v>
      </c>
      <c r="J246" s="219">
        <f t="shared" si="10"/>
        <v>1550000</v>
      </c>
      <c r="K246" s="207"/>
    </row>
    <row r="247" spans="1:11" ht="18.75">
      <c r="A247" s="345">
        <v>24</v>
      </c>
      <c r="B247" s="208">
        <v>10</v>
      </c>
      <c r="C247" s="339" t="s">
        <v>297</v>
      </c>
      <c r="D247" s="340" t="s">
        <v>213</v>
      </c>
      <c r="E247" s="208" t="s">
        <v>298</v>
      </c>
      <c r="F247" s="355">
        <v>7.4</v>
      </c>
      <c r="G247" s="208" t="s">
        <v>24</v>
      </c>
      <c r="H247" s="326">
        <f t="shared" si="12"/>
        <v>7.4</v>
      </c>
      <c r="I247" s="327">
        <v>310000</v>
      </c>
      <c r="J247" s="328">
        <f t="shared" si="10"/>
        <v>1550000</v>
      </c>
      <c r="K247" s="209"/>
    </row>
    <row r="248" spans="1:11" ht="18.75">
      <c r="A248" s="345">
        <v>25</v>
      </c>
      <c r="B248" s="208">
        <v>11</v>
      </c>
      <c r="C248" s="339" t="s">
        <v>394</v>
      </c>
      <c r="D248" s="340" t="s">
        <v>100</v>
      </c>
      <c r="E248" s="208" t="s">
        <v>298</v>
      </c>
      <c r="F248" s="272">
        <v>7.37</v>
      </c>
      <c r="G248" s="208" t="s">
        <v>24</v>
      </c>
      <c r="H248" s="213">
        <f t="shared" si="12"/>
        <v>7.37</v>
      </c>
      <c r="I248" s="327">
        <v>310000</v>
      </c>
      <c r="J248" s="328">
        <f t="shared" si="10"/>
        <v>1550000</v>
      </c>
      <c r="K248" s="207"/>
    </row>
    <row r="249" spans="1:11" ht="18.75">
      <c r="A249" s="345">
        <v>26</v>
      </c>
      <c r="B249" s="225">
        <v>12</v>
      </c>
      <c r="C249" s="341" t="s">
        <v>395</v>
      </c>
      <c r="D249" s="342" t="s">
        <v>100</v>
      </c>
      <c r="E249" s="225" t="s">
        <v>298</v>
      </c>
      <c r="F249" s="292">
        <v>7.33</v>
      </c>
      <c r="G249" s="225" t="s">
        <v>24</v>
      </c>
      <c r="H249" s="226">
        <f t="shared" si="12"/>
        <v>7.33</v>
      </c>
      <c r="I249" s="227">
        <v>310000</v>
      </c>
      <c r="J249" s="228">
        <f t="shared" si="10"/>
        <v>1550000</v>
      </c>
      <c r="K249" s="259"/>
    </row>
    <row r="250" spans="1:11" ht="18.75">
      <c r="A250" s="345">
        <v>27</v>
      </c>
      <c r="B250" s="214">
        <v>1</v>
      </c>
      <c r="C250" s="343" t="s">
        <v>299</v>
      </c>
      <c r="D250" s="344" t="s">
        <v>41</v>
      </c>
      <c r="E250" s="214" t="s">
        <v>304</v>
      </c>
      <c r="F250" s="271">
        <v>7.67</v>
      </c>
      <c r="G250" s="214" t="s">
        <v>24</v>
      </c>
      <c r="H250" s="221">
        <f t="shared" si="12"/>
        <v>7.67</v>
      </c>
      <c r="I250" s="222">
        <v>310000</v>
      </c>
      <c r="J250" s="223">
        <f t="shared" si="10"/>
        <v>1550000</v>
      </c>
      <c r="K250" s="258"/>
    </row>
    <row r="251" spans="1:11" ht="18.75">
      <c r="A251" s="345">
        <v>28</v>
      </c>
      <c r="B251" s="206">
        <v>2</v>
      </c>
      <c r="C251" s="339" t="s">
        <v>275</v>
      </c>
      <c r="D251" s="340" t="s">
        <v>300</v>
      </c>
      <c r="E251" s="214" t="s">
        <v>304</v>
      </c>
      <c r="F251" s="272">
        <v>7.53</v>
      </c>
      <c r="G251" s="206" t="s">
        <v>24</v>
      </c>
      <c r="H251" s="221">
        <f t="shared" si="12"/>
        <v>7.53</v>
      </c>
      <c r="I251" s="218">
        <v>310000</v>
      </c>
      <c r="J251" s="219">
        <f t="shared" si="10"/>
        <v>1550000</v>
      </c>
      <c r="K251" s="207"/>
    </row>
    <row r="252" spans="1:11" ht="18.75">
      <c r="A252" s="345">
        <v>29</v>
      </c>
      <c r="B252" s="206">
        <v>3</v>
      </c>
      <c r="C252" s="339" t="s">
        <v>212</v>
      </c>
      <c r="D252" s="340" t="s">
        <v>301</v>
      </c>
      <c r="E252" s="214" t="s">
        <v>304</v>
      </c>
      <c r="F252" s="272">
        <v>7.47</v>
      </c>
      <c r="G252" s="206" t="s">
        <v>24</v>
      </c>
      <c r="H252" s="221">
        <f t="shared" si="12"/>
        <v>7.47</v>
      </c>
      <c r="I252" s="218">
        <v>310000</v>
      </c>
      <c r="J252" s="219">
        <f t="shared" si="10"/>
        <v>1550000</v>
      </c>
      <c r="K252" s="207"/>
    </row>
    <row r="253" spans="1:11" ht="18.75">
      <c r="A253" s="345">
        <v>30</v>
      </c>
      <c r="B253" s="206">
        <v>4</v>
      </c>
      <c r="C253" s="339" t="s">
        <v>302</v>
      </c>
      <c r="D253" s="340" t="s">
        <v>303</v>
      </c>
      <c r="E253" s="206" t="s">
        <v>304</v>
      </c>
      <c r="F253" s="272">
        <v>7.4</v>
      </c>
      <c r="G253" s="206" t="s">
        <v>24</v>
      </c>
      <c r="H253" s="213">
        <f t="shared" si="12"/>
        <v>7.4</v>
      </c>
      <c r="I253" s="218">
        <v>310000</v>
      </c>
      <c r="J253" s="219">
        <f t="shared" si="10"/>
        <v>1550000</v>
      </c>
      <c r="K253" s="207"/>
    </row>
    <row r="254" spans="1:11" ht="18.75">
      <c r="A254" s="345">
        <v>31</v>
      </c>
      <c r="B254" s="225">
        <v>5</v>
      </c>
      <c r="C254" s="341" t="s">
        <v>396</v>
      </c>
      <c r="D254" s="342" t="s">
        <v>397</v>
      </c>
      <c r="E254" s="225" t="s">
        <v>304</v>
      </c>
      <c r="F254" s="292">
        <v>7.33</v>
      </c>
      <c r="G254" s="225" t="s">
        <v>24</v>
      </c>
      <c r="H254" s="226">
        <f t="shared" si="12"/>
        <v>7.33</v>
      </c>
      <c r="I254" s="227">
        <v>310000</v>
      </c>
      <c r="J254" s="228">
        <f t="shared" si="10"/>
        <v>1550000</v>
      </c>
      <c r="K254" s="259"/>
    </row>
    <row r="255" spans="1:11" ht="18.75">
      <c r="A255" s="345">
        <v>32</v>
      </c>
      <c r="B255" s="214">
        <v>1</v>
      </c>
      <c r="C255" s="343" t="s">
        <v>305</v>
      </c>
      <c r="D255" s="344" t="s">
        <v>35</v>
      </c>
      <c r="E255" s="214" t="s">
        <v>311</v>
      </c>
      <c r="F255" s="271">
        <v>7.77</v>
      </c>
      <c r="G255" s="214" t="s">
        <v>24</v>
      </c>
      <c r="H255" s="221">
        <f t="shared" si="12"/>
        <v>7.77</v>
      </c>
      <c r="I255" s="222">
        <v>310000</v>
      </c>
      <c r="J255" s="223">
        <f t="shared" si="10"/>
        <v>1550000</v>
      </c>
      <c r="K255" s="258"/>
    </row>
    <row r="256" spans="1:11" ht="18.75">
      <c r="A256" s="345">
        <v>33</v>
      </c>
      <c r="B256" s="206">
        <v>2</v>
      </c>
      <c r="C256" s="339" t="s">
        <v>212</v>
      </c>
      <c r="D256" s="340" t="s">
        <v>100</v>
      </c>
      <c r="E256" s="214" t="s">
        <v>311</v>
      </c>
      <c r="F256" s="272">
        <v>7.77</v>
      </c>
      <c r="G256" s="206" t="s">
        <v>24</v>
      </c>
      <c r="H256" s="221">
        <f t="shared" si="12"/>
        <v>7.77</v>
      </c>
      <c r="I256" s="218">
        <v>310000</v>
      </c>
      <c r="J256" s="219">
        <f t="shared" si="10"/>
        <v>1550000</v>
      </c>
      <c r="K256" s="207"/>
    </row>
    <row r="257" spans="1:11" ht="18.75">
      <c r="A257" s="345">
        <v>34</v>
      </c>
      <c r="B257" s="206">
        <v>3</v>
      </c>
      <c r="C257" s="339" t="s">
        <v>214</v>
      </c>
      <c r="D257" s="340" t="s">
        <v>303</v>
      </c>
      <c r="E257" s="214" t="s">
        <v>311</v>
      </c>
      <c r="F257" s="272">
        <v>7.67</v>
      </c>
      <c r="G257" s="206" t="s">
        <v>24</v>
      </c>
      <c r="H257" s="221">
        <f t="shared" si="12"/>
        <v>7.67</v>
      </c>
      <c r="I257" s="218">
        <v>310000</v>
      </c>
      <c r="J257" s="219">
        <f t="shared" si="10"/>
        <v>1550000</v>
      </c>
      <c r="K257" s="207"/>
    </row>
    <row r="258" spans="1:11" ht="18.75">
      <c r="A258" s="345">
        <v>35</v>
      </c>
      <c r="B258" s="206">
        <v>4</v>
      </c>
      <c r="C258" s="339" t="s">
        <v>212</v>
      </c>
      <c r="D258" s="340" t="s">
        <v>306</v>
      </c>
      <c r="E258" s="214" t="s">
        <v>311</v>
      </c>
      <c r="F258" s="272">
        <v>7.53</v>
      </c>
      <c r="G258" s="206" t="s">
        <v>24</v>
      </c>
      <c r="H258" s="221">
        <f t="shared" si="12"/>
        <v>7.53</v>
      </c>
      <c r="I258" s="218">
        <v>310000</v>
      </c>
      <c r="J258" s="219">
        <f t="shared" si="10"/>
        <v>1550000</v>
      </c>
      <c r="K258" s="207"/>
    </row>
    <row r="259" spans="1:11" ht="18.75">
      <c r="A259" s="345">
        <v>36</v>
      </c>
      <c r="B259" s="206">
        <v>5</v>
      </c>
      <c r="C259" s="339" t="s">
        <v>307</v>
      </c>
      <c r="D259" s="340" t="s">
        <v>308</v>
      </c>
      <c r="E259" s="214" t="s">
        <v>311</v>
      </c>
      <c r="F259" s="272">
        <v>7.5</v>
      </c>
      <c r="G259" s="206" t="s">
        <v>24</v>
      </c>
      <c r="H259" s="221">
        <f t="shared" si="12"/>
        <v>7.5</v>
      </c>
      <c r="I259" s="218">
        <v>310000</v>
      </c>
      <c r="J259" s="219">
        <f t="shared" si="10"/>
        <v>1550000</v>
      </c>
      <c r="K259" s="207"/>
    </row>
    <row r="260" spans="1:11" ht="18.75">
      <c r="A260" s="345">
        <v>37</v>
      </c>
      <c r="B260" s="206">
        <v>6</v>
      </c>
      <c r="C260" s="339" t="s">
        <v>309</v>
      </c>
      <c r="D260" s="340" t="s">
        <v>310</v>
      </c>
      <c r="E260" s="206" t="s">
        <v>311</v>
      </c>
      <c r="F260" s="272">
        <v>7.4</v>
      </c>
      <c r="G260" s="206" t="s">
        <v>24</v>
      </c>
      <c r="H260" s="213">
        <f t="shared" si="12"/>
        <v>7.4</v>
      </c>
      <c r="I260" s="218">
        <v>310000</v>
      </c>
      <c r="J260" s="219">
        <f t="shared" si="10"/>
        <v>1550000</v>
      </c>
      <c r="K260" s="207"/>
    </row>
    <row r="261" spans="1:11" ht="18.75">
      <c r="A261" s="345">
        <v>38</v>
      </c>
      <c r="B261" s="206">
        <v>7</v>
      </c>
      <c r="C261" s="339" t="s">
        <v>289</v>
      </c>
      <c r="D261" s="340" t="s">
        <v>292</v>
      </c>
      <c r="E261" s="206" t="s">
        <v>311</v>
      </c>
      <c r="F261" s="272">
        <v>7.37</v>
      </c>
      <c r="G261" s="206" t="s">
        <v>24</v>
      </c>
      <c r="H261" s="213">
        <f t="shared" si="12"/>
        <v>7.37</v>
      </c>
      <c r="I261" s="218">
        <v>310000</v>
      </c>
      <c r="J261" s="219">
        <f t="shared" si="10"/>
        <v>1550000</v>
      </c>
      <c r="K261" s="207"/>
    </row>
    <row r="262" spans="1:11" ht="18.75">
      <c r="A262" s="345">
        <v>39</v>
      </c>
      <c r="B262" s="225">
        <v>8</v>
      </c>
      <c r="C262" s="341" t="s">
        <v>296</v>
      </c>
      <c r="D262" s="342" t="s">
        <v>68</v>
      </c>
      <c r="E262" s="225" t="s">
        <v>311</v>
      </c>
      <c r="F262" s="292">
        <v>7.33</v>
      </c>
      <c r="G262" s="225" t="s">
        <v>24</v>
      </c>
      <c r="H262" s="226">
        <f t="shared" si="12"/>
        <v>7.33</v>
      </c>
      <c r="I262" s="227">
        <v>310000</v>
      </c>
      <c r="J262" s="228">
        <f t="shared" si="10"/>
        <v>1550000</v>
      </c>
      <c r="K262" s="259"/>
    </row>
    <row r="263" spans="1:11" ht="18">
      <c r="A263" s="345">
        <v>40</v>
      </c>
      <c r="B263" s="204">
        <v>1</v>
      </c>
      <c r="C263" s="202" t="s">
        <v>165</v>
      </c>
      <c r="D263" s="203" t="s">
        <v>95</v>
      </c>
      <c r="E263" s="204" t="s">
        <v>327</v>
      </c>
      <c r="F263" s="306">
        <v>8.41</v>
      </c>
      <c r="G263" s="204" t="s">
        <v>24</v>
      </c>
      <c r="H263" s="212">
        <f>F263</f>
        <v>8.41</v>
      </c>
      <c r="I263" s="216">
        <v>300000</v>
      </c>
      <c r="J263" s="217">
        <f t="shared" si="10"/>
        <v>1500000</v>
      </c>
      <c r="K263" s="205"/>
    </row>
    <row r="264" spans="1:11" ht="18">
      <c r="A264" s="345">
        <v>41</v>
      </c>
      <c r="B264" s="206">
        <v>2</v>
      </c>
      <c r="C264" s="229" t="s">
        <v>312</v>
      </c>
      <c r="D264" s="211" t="s">
        <v>82</v>
      </c>
      <c r="E264" s="206" t="s">
        <v>327</v>
      </c>
      <c r="F264" s="307">
        <v>8.36</v>
      </c>
      <c r="G264" s="206" t="s">
        <v>24</v>
      </c>
      <c r="H264" s="213">
        <f aca="true" t="shared" si="13" ref="H264:H321">F264</f>
        <v>8.36</v>
      </c>
      <c r="I264" s="218">
        <v>300000</v>
      </c>
      <c r="J264" s="219">
        <f t="shared" si="10"/>
        <v>1500000</v>
      </c>
      <c r="K264" s="207"/>
    </row>
    <row r="265" spans="1:11" ht="18">
      <c r="A265" s="345">
        <v>42</v>
      </c>
      <c r="B265" s="206">
        <v>3</v>
      </c>
      <c r="C265" s="229" t="s">
        <v>21</v>
      </c>
      <c r="D265" s="211" t="s">
        <v>81</v>
      </c>
      <c r="E265" s="206" t="s">
        <v>327</v>
      </c>
      <c r="F265" s="307">
        <v>8.36</v>
      </c>
      <c r="G265" s="206" t="s">
        <v>24</v>
      </c>
      <c r="H265" s="213">
        <f t="shared" si="13"/>
        <v>8.36</v>
      </c>
      <c r="I265" s="218">
        <v>300000</v>
      </c>
      <c r="J265" s="219">
        <f t="shared" si="10"/>
        <v>1500000</v>
      </c>
      <c r="K265" s="207"/>
    </row>
    <row r="266" spans="1:11" ht="18">
      <c r="A266" s="345">
        <v>43</v>
      </c>
      <c r="B266" s="206">
        <v>4</v>
      </c>
      <c r="C266" s="229" t="s">
        <v>236</v>
      </c>
      <c r="D266" s="211" t="s">
        <v>313</v>
      </c>
      <c r="E266" s="206" t="s">
        <v>327</v>
      </c>
      <c r="F266" s="307">
        <v>8.27</v>
      </c>
      <c r="G266" s="206" t="s">
        <v>24</v>
      </c>
      <c r="H266" s="213">
        <f t="shared" si="13"/>
        <v>8.27</v>
      </c>
      <c r="I266" s="218">
        <v>300000</v>
      </c>
      <c r="J266" s="219">
        <f t="shared" si="10"/>
        <v>1500000</v>
      </c>
      <c r="K266" s="207"/>
    </row>
    <row r="267" spans="1:11" ht="18">
      <c r="A267" s="345">
        <v>44</v>
      </c>
      <c r="B267" s="206">
        <v>5</v>
      </c>
      <c r="C267" s="229" t="s">
        <v>21</v>
      </c>
      <c r="D267" s="211" t="s">
        <v>49</v>
      </c>
      <c r="E267" s="206" t="s">
        <v>327</v>
      </c>
      <c r="F267" s="307">
        <v>8.27</v>
      </c>
      <c r="G267" s="206" t="s">
        <v>24</v>
      </c>
      <c r="H267" s="213">
        <f t="shared" si="13"/>
        <v>8.27</v>
      </c>
      <c r="I267" s="218">
        <v>300000</v>
      </c>
      <c r="J267" s="219">
        <f t="shared" si="10"/>
        <v>1500000</v>
      </c>
      <c r="K267" s="207"/>
    </row>
    <row r="268" spans="1:11" ht="18">
      <c r="A268" s="345">
        <v>45</v>
      </c>
      <c r="B268" s="206">
        <v>6</v>
      </c>
      <c r="C268" s="229" t="s">
        <v>142</v>
      </c>
      <c r="D268" s="211" t="s">
        <v>66</v>
      </c>
      <c r="E268" s="206" t="s">
        <v>327</v>
      </c>
      <c r="F268" s="307">
        <v>8.23</v>
      </c>
      <c r="G268" s="206" t="s">
        <v>24</v>
      </c>
      <c r="H268" s="213">
        <f t="shared" si="13"/>
        <v>8.23</v>
      </c>
      <c r="I268" s="218">
        <v>300000</v>
      </c>
      <c r="J268" s="219">
        <f t="shared" si="10"/>
        <v>1500000</v>
      </c>
      <c r="K268" s="207"/>
    </row>
    <row r="269" spans="1:11" ht="18">
      <c r="A269" s="345">
        <v>46</v>
      </c>
      <c r="B269" s="206">
        <v>7</v>
      </c>
      <c r="C269" s="229" t="s">
        <v>314</v>
      </c>
      <c r="D269" s="211" t="s">
        <v>30</v>
      </c>
      <c r="E269" s="206" t="s">
        <v>327</v>
      </c>
      <c r="F269" s="307">
        <v>8.18</v>
      </c>
      <c r="G269" s="206" t="s">
        <v>24</v>
      </c>
      <c r="H269" s="213">
        <f t="shared" si="13"/>
        <v>8.18</v>
      </c>
      <c r="I269" s="218">
        <v>300000</v>
      </c>
      <c r="J269" s="219">
        <f t="shared" si="10"/>
        <v>1500000</v>
      </c>
      <c r="K269" s="207"/>
    </row>
    <row r="270" spans="1:11" ht="18">
      <c r="A270" s="345">
        <v>47</v>
      </c>
      <c r="B270" s="206">
        <v>8</v>
      </c>
      <c r="C270" s="229" t="s">
        <v>123</v>
      </c>
      <c r="D270" s="211" t="s">
        <v>43</v>
      </c>
      <c r="E270" s="206" t="s">
        <v>327</v>
      </c>
      <c r="F270" s="307">
        <v>8.18</v>
      </c>
      <c r="G270" s="206" t="s">
        <v>24</v>
      </c>
      <c r="H270" s="213">
        <f t="shared" si="13"/>
        <v>8.18</v>
      </c>
      <c r="I270" s="218">
        <v>300000</v>
      </c>
      <c r="J270" s="219">
        <f t="shared" si="10"/>
        <v>1500000</v>
      </c>
      <c r="K270" s="207"/>
    </row>
    <row r="271" spans="1:11" ht="18">
      <c r="A271" s="345">
        <v>48</v>
      </c>
      <c r="B271" s="206">
        <v>9</v>
      </c>
      <c r="C271" s="229" t="s">
        <v>21</v>
      </c>
      <c r="D271" s="211" t="s">
        <v>35</v>
      </c>
      <c r="E271" s="206" t="s">
        <v>327</v>
      </c>
      <c r="F271" s="307">
        <v>8.09</v>
      </c>
      <c r="G271" s="206" t="s">
        <v>24</v>
      </c>
      <c r="H271" s="213">
        <f t="shared" si="13"/>
        <v>8.09</v>
      </c>
      <c r="I271" s="218">
        <v>300000</v>
      </c>
      <c r="J271" s="219">
        <f t="shared" si="10"/>
        <v>1500000</v>
      </c>
      <c r="K271" s="207"/>
    </row>
    <row r="272" spans="1:11" ht="18">
      <c r="A272" s="345">
        <v>49</v>
      </c>
      <c r="B272" s="206">
        <v>10</v>
      </c>
      <c r="C272" s="229" t="s">
        <v>34</v>
      </c>
      <c r="D272" s="211" t="s">
        <v>315</v>
      </c>
      <c r="E272" s="206" t="s">
        <v>327</v>
      </c>
      <c r="F272" s="307">
        <v>8</v>
      </c>
      <c r="G272" s="206" t="s">
        <v>24</v>
      </c>
      <c r="H272" s="213">
        <f t="shared" si="13"/>
        <v>8</v>
      </c>
      <c r="I272" s="218">
        <v>300000</v>
      </c>
      <c r="J272" s="219">
        <f t="shared" si="10"/>
        <v>1500000</v>
      </c>
      <c r="K272" s="207"/>
    </row>
    <row r="273" spans="1:11" ht="18">
      <c r="A273" s="345">
        <v>50</v>
      </c>
      <c r="B273" s="206">
        <v>11</v>
      </c>
      <c r="C273" s="229" t="s">
        <v>21</v>
      </c>
      <c r="D273" s="211" t="s">
        <v>182</v>
      </c>
      <c r="E273" s="206" t="s">
        <v>327</v>
      </c>
      <c r="F273" s="307">
        <v>7.95</v>
      </c>
      <c r="G273" s="206" t="s">
        <v>24</v>
      </c>
      <c r="H273" s="213">
        <f t="shared" si="13"/>
        <v>7.95</v>
      </c>
      <c r="I273" s="222">
        <v>250000</v>
      </c>
      <c r="J273" s="223">
        <f t="shared" si="10"/>
        <v>1250000</v>
      </c>
      <c r="K273" s="207"/>
    </row>
    <row r="274" spans="1:11" ht="18">
      <c r="A274" s="345">
        <v>51</v>
      </c>
      <c r="B274" s="206">
        <v>12</v>
      </c>
      <c r="C274" s="229" t="s">
        <v>258</v>
      </c>
      <c r="D274" s="211" t="s">
        <v>259</v>
      </c>
      <c r="E274" s="206" t="s">
        <v>327</v>
      </c>
      <c r="F274" s="307">
        <v>7.86</v>
      </c>
      <c r="G274" s="206" t="s">
        <v>24</v>
      </c>
      <c r="H274" s="213">
        <f t="shared" si="13"/>
        <v>7.86</v>
      </c>
      <c r="I274" s="222">
        <v>250000</v>
      </c>
      <c r="J274" s="223">
        <f t="shared" si="10"/>
        <v>1250000</v>
      </c>
      <c r="K274" s="207"/>
    </row>
    <row r="275" spans="1:11" ht="18">
      <c r="A275" s="345">
        <v>52</v>
      </c>
      <c r="B275" s="206">
        <v>13</v>
      </c>
      <c r="C275" s="229" t="s">
        <v>316</v>
      </c>
      <c r="D275" s="211" t="s">
        <v>317</v>
      </c>
      <c r="E275" s="206" t="s">
        <v>327</v>
      </c>
      <c r="F275" s="307">
        <v>7.86</v>
      </c>
      <c r="G275" s="206" t="s">
        <v>24</v>
      </c>
      <c r="H275" s="213">
        <f t="shared" si="13"/>
        <v>7.86</v>
      </c>
      <c r="I275" s="222">
        <v>250000</v>
      </c>
      <c r="J275" s="223">
        <f t="shared" si="10"/>
        <v>1250000</v>
      </c>
      <c r="K275" s="207"/>
    </row>
    <row r="276" spans="1:11" ht="18">
      <c r="A276" s="345">
        <v>53</v>
      </c>
      <c r="B276" s="206">
        <v>14</v>
      </c>
      <c r="C276" s="229" t="s">
        <v>318</v>
      </c>
      <c r="D276" s="211" t="s">
        <v>41</v>
      </c>
      <c r="E276" s="206" t="s">
        <v>327</v>
      </c>
      <c r="F276" s="307">
        <v>7.86</v>
      </c>
      <c r="G276" s="206" t="s">
        <v>24</v>
      </c>
      <c r="H276" s="213">
        <f t="shared" si="13"/>
        <v>7.86</v>
      </c>
      <c r="I276" s="222">
        <v>250000</v>
      </c>
      <c r="J276" s="223">
        <f t="shared" si="10"/>
        <v>1250000</v>
      </c>
      <c r="K276" s="207"/>
    </row>
    <row r="277" spans="1:11" ht="18">
      <c r="A277" s="345">
        <v>54</v>
      </c>
      <c r="B277" s="206">
        <v>15</v>
      </c>
      <c r="C277" s="229" t="s">
        <v>21</v>
      </c>
      <c r="D277" s="211" t="s">
        <v>319</v>
      </c>
      <c r="E277" s="206" t="s">
        <v>327</v>
      </c>
      <c r="F277" s="307">
        <v>7.82</v>
      </c>
      <c r="G277" s="206" t="s">
        <v>24</v>
      </c>
      <c r="H277" s="213">
        <f t="shared" si="13"/>
        <v>7.82</v>
      </c>
      <c r="I277" s="222">
        <v>250000</v>
      </c>
      <c r="J277" s="223">
        <f t="shared" si="10"/>
        <v>1250000</v>
      </c>
      <c r="K277" s="207"/>
    </row>
    <row r="278" spans="1:11" ht="18">
      <c r="A278" s="345">
        <v>55</v>
      </c>
      <c r="B278" s="206">
        <v>16</v>
      </c>
      <c r="C278" s="229" t="s">
        <v>34</v>
      </c>
      <c r="D278" s="211" t="s">
        <v>170</v>
      </c>
      <c r="E278" s="206" t="s">
        <v>327</v>
      </c>
      <c r="F278" s="307">
        <v>7.73</v>
      </c>
      <c r="G278" s="206" t="s">
        <v>24</v>
      </c>
      <c r="H278" s="213">
        <f t="shared" si="13"/>
        <v>7.73</v>
      </c>
      <c r="I278" s="222">
        <v>250000</v>
      </c>
      <c r="J278" s="223">
        <f t="shared" si="10"/>
        <v>1250000</v>
      </c>
      <c r="K278" s="207"/>
    </row>
    <row r="279" spans="1:11" ht="18">
      <c r="A279" s="345">
        <v>56</v>
      </c>
      <c r="B279" s="206">
        <v>17</v>
      </c>
      <c r="C279" s="229" t="s">
        <v>184</v>
      </c>
      <c r="D279" s="211" t="s">
        <v>124</v>
      </c>
      <c r="E279" s="206" t="s">
        <v>327</v>
      </c>
      <c r="F279" s="307">
        <v>7.73</v>
      </c>
      <c r="G279" s="206" t="s">
        <v>24</v>
      </c>
      <c r="H279" s="213">
        <f t="shared" si="13"/>
        <v>7.73</v>
      </c>
      <c r="I279" s="222">
        <v>250000</v>
      </c>
      <c r="J279" s="223">
        <f t="shared" si="10"/>
        <v>1250000</v>
      </c>
      <c r="K279" s="207"/>
    </row>
    <row r="280" spans="1:11" ht="18">
      <c r="A280" s="345">
        <v>57</v>
      </c>
      <c r="B280" s="206">
        <v>18</v>
      </c>
      <c r="C280" s="229" t="s">
        <v>320</v>
      </c>
      <c r="D280" s="211" t="s">
        <v>257</v>
      </c>
      <c r="E280" s="206" t="s">
        <v>327</v>
      </c>
      <c r="F280" s="307">
        <v>7.68</v>
      </c>
      <c r="G280" s="206" t="s">
        <v>24</v>
      </c>
      <c r="H280" s="213">
        <f t="shared" si="13"/>
        <v>7.68</v>
      </c>
      <c r="I280" s="222">
        <v>250000</v>
      </c>
      <c r="J280" s="223">
        <f t="shared" si="10"/>
        <v>1250000</v>
      </c>
      <c r="K280" s="207"/>
    </row>
    <row r="281" spans="1:11" ht="18">
      <c r="A281" s="345">
        <v>58</v>
      </c>
      <c r="B281" s="206">
        <v>19</v>
      </c>
      <c r="C281" s="229" t="s">
        <v>321</v>
      </c>
      <c r="D281" s="211" t="s">
        <v>322</v>
      </c>
      <c r="E281" s="206" t="s">
        <v>327</v>
      </c>
      <c r="F281" s="307">
        <v>7.68</v>
      </c>
      <c r="G281" s="206" t="s">
        <v>24</v>
      </c>
      <c r="H281" s="213">
        <f t="shared" si="13"/>
        <v>7.68</v>
      </c>
      <c r="I281" s="222">
        <v>250000</v>
      </c>
      <c r="J281" s="223">
        <f t="shared" si="10"/>
        <v>1250000</v>
      </c>
      <c r="K281" s="258"/>
    </row>
    <row r="282" spans="1:11" ht="18">
      <c r="A282" s="345">
        <v>59</v>
      </c>
      <c r="B282" s="206">
        <v>20</v>
      </c>
      <c r="C282" s="229" t="s">
        <v>73</v>
      </c>
      <c r="D282" s="211" t="s">
        <v>100</v>
      </c>
      <c r="E282" s="206" t="s">
        <v>327</v>
      </c>
      <c r="F282" s="307">
        <v>7.68</v>
      </c>
      <c r="G282" s="206" t="s">
        <v>24</v>
      </c>
      <c r="H282" s="213">
        <f t="shared" si="13"/>
        <v>7.68</v>
      </c>
      <c r="I282" s="222">
        <v>250000</v>
      </c>
      <c r="J282" s="223">
        <f t="shared" si="10"/>
        <v>1250000</v>
      </c>
      <c r="K282" s="207"/>
    </row>
    <row r="283" spans="1:11" ht="18">
      <c r="A283" s="345">
        <v>60</v>
      </c>
      <c r="B283" s="206">
        <v>21</v>
      </c>
      <c r="C283" s="229" t="s">
        <v>242</v>
      </c>
      <c r="D283" s="211" t="s">
        <v>82</v>
      </c>
      <c r="E283" s="206" t="s">
        <v>327</v>
      </c>
      <c r="F283" s="307">
        <v>7.64</v>
      </c>
      <c r="G283" s="206" t="s">
        <v>24</v>
      </c>
      <c r="H283" s="213">
        <f t="shared" si="13"/>
        <v>7.64</v>
      </c>
      <c r="I283" s="222">
        <v>250000</v>
      </c>
      <c r="J283" s="223">
        <f t="shared" si="10"/>
        <v>1250000</v>
      </c>
      <c r="K283" s="258"/>
    </row>
    <row r="284" spans="1:11" ht="18">
      <c r="A284" s="345">
        <v>61</v>
      </c>
      <c r="B284" s="206">
        <v>22</v>
      </c>
      <c r="C284" s="229" t="s">
        <v>320</v>
      </c>
      <c r="D284" s="211" t="s">
        <v>252</v>
      </c>
      <c r="E284" s="206" t="s">
        <v>327</v>
      </c>
      <c r="F284" s="307">
        <v>7.59</v>
      </c>
      <c r="G284" s="206" t="s">
        <v>24</v>
      </c>
      <c r="H284" s="213">
        <f t="shared" si="13"/>
        <v>7.59</v>
      </c>
      <c r="I284" s="222">
        <v>250000</v>
      </c>
      <c r="J284" s="223">
        <f t="shared" si="10"/>
        <v>1250000</v>
      </c>
      <c r="K284" s="258"/>
    </row>
    <row r="285" spans="1:11" ht="18">
      <c r="A285" s="345">
        <v>62</v>
      </c>
      <c r="B285" s="206">
        <v>23</v>
      </c>
      <c r="C285" s="229" t="s">
        <v>323</v>
      </c>
      <c r="D285" s="211" t="s">
        <v>41</v>
      </c>
      <c r="E285" s="206" t="s">
        <v>327</v>
      </c>
      <c r="F285" s="307">
        <v>7.55</v>
      </c>
      <c r="G285" s="206" t="s">
        <v>24</v>
      </c>
      <c r="H285" s="213">
        <f t="shared" si="13"/>
        <v>7.55</v>
      </c>
      <c r="I285" s="222">
        <v>250000</v>
      </c>
      <c r="J285" s="223">
        <f t="shared" si="10"/>
        <v>1250000</v>
      </c>
      <c r="K285" s="207"/>
    </row>
    <row r="286" spans="1:11" ht="18">
      <c r="A286" s="345">
        <v>63</v>
      </c>
      <c r="B286" s="206">
        <v>24</v>
      </c>
      <c r="C286" s="229" t="s">
        <v>324</v>
      </c>
      <c r="D286" s="211" t="s">
        <v>325</v>
      </c>
      <c r="E286" s="206" t="s">
        <v>327</v>
      </c>
      <c r="F286" s="307">
        <v>7.5</v>
      </c>
      <c r="G286" s="206" t="s">
        <v>24</v>
      </c>
      <c r="H286" s="213">
        <f t="shared" si="13"/>
        <v>7.5</v>
      </c>
      <c r="I286" s="222">
        <v>250000</v>
      </c>
      <c r="J286" s="223">
        <f t="shared" si="10"/>
        <v>1250000</v>
      </c>
      <c r="K286" s="207"/>
    </row>
    <row r="287" spans="1:11" ht="18">
      <c r="A287" s="345">
        <v>64</v>
      </c>
      <c r="B287" s="206">
        <v>25</v>
      </c>
      <c r="C287" s="229" t="s">
        <v>34</v>
      </c>
      <c r="D287" s="211" t="s">
        <v>326</v>
      </c>
      <c r="E287" s="206" t="s">
        <v>327</v>
      </c>
      <c r="F287" s="307">
        <v>7.5</v>
      </c>
      <c r="G287" s="206" t="s">
        <v>24</v>
      </c>
      <c r="H287" s="213">
        <f t="shared" si="13"/>
        <v>7.5</v>
      </c>
      <c r="I287" s="222">
        <v>250000</v>
      </c>
      <c r="J287" s="223">
        <f t="shared" si="10"/>
        <v>1250000</v>
      </c>
      <c r="K287" s="207"/>
    </row>
    <row r="288" spans="1:11" ht="18">
      <c r="A288" s="345">
        <v>65</v>
      </c>
      <c r="B288" s="206">
        <v>26</v>
      </c>
      <c r="C288" s="229" t="s">
        <v>40</v>
      </c>
      <c r="D288" s="211" t="s">
        <v>257</v>
      </c>
      <c r="E288" s="206" t="s">
        <v>327</v>
      </c>
      <c r="F288" s="307">
        <v>7.41</v>
      </c>
      <c r="G288" s="206" t="s">
        <v>24</v>
      </c>
      <c r="H288" s="213">
        <f t="shared" si="13"/>
        <v>7.41</v>
      </c>
      <c r="I288" s="222">
        <v>250000</v>
      </c>
      <c r="J288" s="223">
        <f t="shared" si="10"/>
        <v>1250000</v>
      </c>
      <c r="K288" s="207"/>
    </row>
    <row r="289" spans="1:11" ht="18">
      <c r="A289" s="345">
        <v>66</v>
      </c>
      <c r="B289" s="206">
        <v>27</v>
      </c>
      <c r="C289" s="229" t="s">
        <v>256</v>
      </c>
      <c r="D289" s="211" t="s">
        <v>196</v>
      </c>
      <c r="E289" s="206" t="s">
        <v>327</v>
      </c>
      <c r="F289" s="307">
        <v>7.41</v>
      </c>
      <c r="G289" s="206" t="s">
        <v>24</v>
      </c>
      <c r="H289" s="213">
        <f t="shared" si="13"/>
        <v>7.41</v>
      </c>
      <c r="I289" s="222">
        <v>250000</v>
      </c>
      <c r="J289" s="223">
        <f t="shared" si="10"/>
        <v>1250000</v>
      </c>
      <c r="K289" s="207"/>
    </row>
    <row r="290" spans="1:11" ht="18">
      <c r="A290" s="345">
        <v>67</v>
      </c>
      <c r="B290" s="225">
        <v>28</v>
      </c>
      <c r="C290" s="224" t="s">
        <v>165</v>
      </c>
      <c r="D290" s="230" t="s">
        <v>41</v>
      </c>
      <c r="E290" s="225" t="s">
        <v>327</v>
      </c>
      <c r="F290" s="313">
        <v>7.36</v>
      </c>
      <c r="G290" s="225" t="s">
        <v>24</v>
      </c>
      <c r="H290" s="226">
        <f t="shared" si="13"/>
        <v>7.36</v>
      </c>
      <c r="I290" s="227">
        <v>250000</v>
      </c>
      <c r="J290" s="228">
        <f t="shared" si="10"/>
        <v>1250000</v>
      </c>
      <c r="K290" s="259"/>
    </row>
    <row r="291" spans="1:11" ht="18">
      <c r="A291" s="345">
        <v>68</v>
      </c>
      <c r="B291" s="214">
        <v>1</v>
      </c>
      <c r="C291" s="220" t="s">
        <v>328</v>
      </c>
      <c r="D291" s="210" t="s">
        <v>85</v>
      </c>
      <c r="E291" s="214" t="s">
        <v>339</v>
      </c>
      <c r="F291" s="303">
        <v>8.68</v>
      </c>
      <c r="G291" s="214" t="s">
        <v>24</v>
      </c>
      <c r="H291" s="221">
        <f t="shared" si="13"/>
        <v>8.68</v>
      </c>
      <c r="I291" s="222">
        <v>300000</v>
      </c>
      <c r="J291" s="223">
        <f t="shared" si="10"/>
        <v>1500000</v>
      </c>
      <c r="K291" s="258"/>
    </row>
    <row r="292" spans="1:11" ht="18">
      <c r="A292" s="345">
        <v>69</v>
      </c>
      <c r="B292" s="214">
        <v>2</v>
      </c>
      <c r="C292" s="229" t="s">
        <v>78</v>
      </c>
      <c r="D292" s="211" t="s">
        <v>84</v>
      </c>
      <c r="E292" s="206" t="s">
        <v>339</v>
      </c>
      <c r="F292" s="307">
        <v>8.64</v>
      </c>
      <c r="G292" s="206" t="s">
        <v>24</v>
      </c>
      <c r="H292" s="213">
        <f t="shared" si="13"/>
        <v>8.64</v>
      </c>
      <c r="I292" s="218">
        <v>300000</v>
      </c>
      <c r="J292" s="219">
        <f t="shared" si="10"/>
        <v>1500000</v>
      </c>
      <c r="K292" s="207"/>
    </row>
    <row r="293" spans="1:11" ht="18">
      <c r="A293" s="345">
        <v>70</v>
      </c>
      <c r="B293" s="214">
        <v>3</v>
      </c>
      <c r="C293" s="229" t="s">
        <v>329</v>
      </c>
      <c r="D293" s="211" t="s">
        <v>272</v>
      </c>
      <c r="E293" s="206" t="s">
        <v>339</v>
      </c>
      <c r="F293" s="307">
        <v>8.36</v>
      </c>
      <c r="G293" s="206" t="s">
        <v>24</v>
      </c>
      <c r="H293" s="213">
        <f t="shared" si="13"/>
        <v>8.36</v>
      </c>
      <c r="I293" s="218">
        <v>300000</v>
      </c>
      <c r="J293" s="219">
        <f t="shared" si="10"/>
        <v>1500000</v>
      </c>
      <c r="K293" s="207"/>
    </row>
    <row r="294" spans="1:11" ht="18">
      <c r="A294" s="345">
        <v>71</v>
      </c>
      <c r="B294" s="214">
        <v>4</v>
      </c>
      <c r="C294" s="229" t="s">
        <v>203</v>
      </c>
      <c r="D294" s="211" t="s">
        <v>26</v>
      </c>
      <c r="E294" s="206" t="s">
        <v>339</v>
      </c>
      <c r="F294" s="307">
        <v>8</v>
      </c>
      <c r="G294" s="206" t="s">
        <v>24</v>
      </c>
      <c r="H294" s="213">
        <f t="shared" si="13"/>
        <v>8</v>
      </c>
      <c r="I294" s="218">
        <v>300000</v>
      </c>
      <c r="J294" s="219">
        <f aca="true" t="shared" si="14" ref="J294:J350">I294*5</f>
        <v>1500000</v>
      </c>
      <c r="K294" s="207"/>
    </row>
    <row r="295" spans="1:11" ht="18">
      <c r="A295" s="345">
        <v>72</v>
      </c>
      <c r="B295" s="214">
        <v>5</v>
      </c>
      <c r="C295" s="229" t="s">
        <v>73</v>
      </c>
      <c r="D295" s="211" t="s">
        <v>330</v>
      </c>
      <c r="E295" s="206" t="s">
        <v>339</v>
      </c>
      <c r="F295" s="307">
        <v>8</v>
      </c>
      <c r="G295" s="206" t="s">
        <v>24</v>
      </c>
      <c r="H295" s="213">
        <f t="shared" si="13"/>
        <v>8</v>
      </c>
      <c r="I295" s="218">
        <v>300000</v>
      </c>
      <c r="J295" s="219">
        <f t="shared" si="14"/>
        <v>1500000</v>
      </c>
      <c r="K295" s="207"/>
    </row>
    <row r="296" spans="1:11" ht="18">
      <c r="A296" s="345">
        <v>73</v>
      </c>
      <c r="B296" s="214">
        <v>6</v>
      </c>
      <c r="C296" s="229" t="s">
        <v>142</v>
      </c>
      <c r="D296" s="211" t="s">
        <v>119</v>
      </c>
      <c r="E296" s="206" t="s">
        <v>339</v>
      </c>
      <c r="F296" s="307">
        <v>8</v>
      </c>
      <c r="G296" s="206" t="s">
        <v>24</v>
      </c>
      <c r="H296" s="213">
        <f t="shared" si="13"/>
        <v>8</v>
      </c>
      <c r="I296" s="218">
        <v>300000</v>
      </c>
      <c r="J296" s="219">
        <f t="shared" si="14"/>
        <v>1500000</v>
      </c>
      <c r="K296" s="207"/>
    </row>
    <row r="297" spans="1:11" ht="18">
      <c r="A297" s="345">
        <v>74</v>
      </c>
      <c r="B297" s="214">
        <v>7</v>
      </c>
      <c r="C297" s="229" t="s">
        <v>21</v>
      </c>
      <c r="D297" s="211" t="s">
        <v>129</v>
      </c>
      <c r="E297" s="206" t="s">
        <v>339</v>
      </c>
      <c r="F297" s="303">
        <v>8</v>
      </c>
      <c r="G297" s="206" t="s">
        <v>24</v>
      </c>
      <c r="H297" s="213">
        <f t="shared" si="13"/>
        <v>8</v>
      </c>
      <c r="I297" s="218">
        <v>300000</v>
      </c>
      <c r="J297" s="219">
        <f t="shared" si="14"/>
        <v>1500000</v>
      </c>
      <c r="K297" s="207"/>
    </row>
    <row r="298" spans="1:11" ht="18">
      <c r="A298" s="345">
        <v>75</v>
      </c>
      <c r="B298" s="214">
        <v>8</v>
      </c>
      <c r="C298" s="229" t="s">
        <v>202</v>
      </c>
      <c r="D298" s="211" t="s">
        <v>82</v>
      </c>
      <c r="E298" s="206" t="s">
        <v>339</v>
      </c>
      <c r="F298" s="307">
        <v>7.82</v>
      </c>
      <c r="G298" s="206" t="s">
        <v>24</v>
      </c>
      <c r="H298" s="213">
        <f t="shared" si="13"/>
        <v>7.82</v>
      </c>
      <c r="I298" s="218">
        <v>250000</v>
      </c>
      <c r="J298" s="219">
        <f t="shared" si="14"/>
        <v>1250000</v>
      </c>
      <c r="K298" s="207"/>
    </row>
    <row r="299" spans="1:11" ht="18">
      <c r="A299" s="345">
        <v>76</v>
      </c>
      <c r="B299" s="214">
        <v>9</v>
      </c>
      <c r="C299" s="229" t="s">
        <v>331</v>
      </c>
      <c r="D299" s="211" t="s">
        <v>332</v>
      </c>
      <c r="E299" s="206" t="s">
        <v>339</v>
      </c>
      <c r="F299" s="307">
        <v>7.77</v>
      </c>
      <c r="G299" s="206" t="s">
        <v>24</v>
      </c>
      <c r="H299" s="213">
        <f t="shared" si="13"/>
        <v>7.77</v>
      </c>
      <c r="I299" s="218">
        <v>250000</v>
      </c>
      <c r="J299" s="219">
        <f t="shared" si="14"/>
        <v>1250000</v>
      </c>
      <c r="K299" s="207"/>
    </row>
    <row r="300" spans="1:11" ht="18">
      <c r="A300" s="345">
        <v>77</v>
      </c>
      <c r="B300" s="214">
        <v>10</v>
      </c>
      <c r="C300" s="229" t="s">
        <v>50</v>
      </c>
      <c r="D300" s="211" t="s">
        <v>333</v>
      </c>
      <c r="E300" s="206" t="s">
        <v>339</v>
      </c>
      <c r="F300" s="307">
        <v>7.68</v>
      </c>
      <c r="G300" s="206" t="s">
        <v>24</v>
      </c>
      <c r="H300" s="213">
        <f t="shared" si="13"/>
        <v>7.68</v>
      </c>
      <c r="I300" s="218">
        <v>250000</v>
      </c>
      <c r="J300" s="219">
        <f t="shared" si="14"/>
        <v>1250000</v>
      </c>
      <c r="K300" s="207"/>
    </row>
    <row r="301" spans="1:11" ht="18">
      <c r="A301" s="345">
        <v>78</v>
      </c>
      <c r="B301" s="214">
        <v>11</v>
      </c>
      <c r="C301" s="229" t="s">
        <v>75</v>
      </c>
      <c r="D301" s="211" t="s">
        <v>257</v>
      </c>
      <c r="E301" s="206" t="s">
        <v>339</v>
      </c>
      <c r="F301" s="307">
        <v>7.68</v>
      </c>
      <c r="G301" s="206" t="s">
        <v>24</v>
      </c>
      <c r="H301" s="213">
        <f t="shared" si="13"/>
        <v>7.68</v>
      </c>
      <c r="I301" s="218">
        <v>250000</v>
      </c>
      <c r="J301" s="219">
        <f t="shared" si="14"/>
        <v>1250000</v>
      </c>
      <c r="K301" s="207"/>
    </row>
    <row r="302" spans="1:11" ht="18">
      <c r="A302" s="345">
        <v>79</v>
      </c>
      <c r="B302" s="214">
        <v>12</v>
      </c>
      <c r="C302" s="229" t="s">
        <v>111</v>
      </c>
      <c r="D302" s="211" t="s">
        <v>45</v>
      </c>
      <c r="E302" s="206" t="s">
        <v>339</v>
      </c>
      <c r="F302" s="307">
        <v>7.5</v>
      </c>
      <c r="G302" s="206" t="s">
        <v>24</v>
      </c>
      <c r="H302" s="213">
        <f t="shared" si="13"/>
        <v>7.5</v>
      </c>
      <c r="I302" s="218">
        <v>250000</v>
      </c>
      <c r="J302" s="219">
        <f t="shared" si="14"/>
        <v>1250000</v>
      </c>
      <c r="K302" s="207"/>
    </row>
    <row r="303" spans="1:11" ht="18">
      <c r="A303" s="345">
        <v>80</v>
      </c>
      <c r="B303" s="214">
        <v>13</v>
      </c>
      <c r="C303" s="229" t="s">
        <v>34</v>
      </c>
      <c r="D303" s="211" t="s">
        <v>334</v>
      </c>
      <c r="E303" s="206" t="s">
        <v>339</v>
      </c>
      <c r="F303" s="307">
        <v>7.5</v>
      </c>
      <c r="G303" s="206" t="s">
        <v>24</v>
      </c>
      <c r="H303" s="213">
        <f t="shared" si="13"/>
        <v>7.5</v>
      </c>
      <c r="I303" s="218">
        <v>250000</v>
      </c>
      <c r="J303" s="219">
        <f t="shared" si="14"/>
        <v>1250000</v>
      </c>
      <c r="K303" s="207"/>
    </row>
    <row r="304" spans="1:11" ht="18">
      <c r="A304" s="345">
        <v>81</v>
      </c>
      <c r="B304" s="214">
        <v>14</v>
      </c>
      <c r="C304" s="229" t="s">
        <v>135</v>
      </c>
      <c r="D304" s="211" t="s">
        <v>335</v>
      </c>
      <c r="E304" s="206" t="s">
        <v>339</v>
      </c>
      <c r="F304" s="307">
        <v>7.5</v>
      </c>
      <c r="G304" s="206" t="s">
        <v>24</v>
      </c>
      <c r="H304" s="213">
        <f t="shared" si="13"/>
        <v>7.5</v>
      </c>
      <c r="I304" s="218">
        <v>250000</v>
      </c>
      <c r="J304" s="219">
        <f t="shared" si="14"/>
        <v>1250000</v>
      </c>
      <c r="K304" s="207"/>
    </row>
    <row r="305" spans="1:11" ht="18">
      <c r="A305" s="345">
        <v>82</v>
      </c>
      <c r="B305" s="214">
        <v>15</v>
      </c>
      <c r="C305" s="229" t="s">
        <v>336</v>
      </c>
      <c r="D305" s="211" t="s">
        <v>337</v>
      </c>
      <c r="E305" s="206" t="s">
        <v>339</v>
      </c>
      <c r="F305" s="307">
        <v>7.5</v>
      </c>
      <c r="G305" s="206" t="s">
        <v>24</v>
      </c>
      <c r="H305" s="213">
        <f t="shared" si="13"/>
        <v>7.5</v>
      </c>
      <c r="I305" s="218">
        <v>250000</v>
      </c>
      <c r="J305" s="219">
        <f t="shared" si="14"/>
        <v>1250000</v>
      </c>
      <c r="K305" s="207"/>
    </row>
    <row r="306" spans="1:11" ht="18">
      <c r="A306" s="345">
        <v>83</v>
      </c>
      <c r="B306" s="214">
        <v>16</v>
      </c>
      <c r="C306" s="229" t="s">
        <v>50</v>
      </c>
      <c r="D306" s="211" t="s">
        <v>84</v>
      </c>
      <c r="E306" s="206" t="s">
        <v>339</v>
      </c>
      <c r="F306" s="307">
        <v>7.45</v>
      </c>
      <c r="G306" s="206" t="s">
        <v>24</v>
      </c>
      <c r="H306" s="213">
        <f t="shared" si="13"/>
        <v>7.45</v>
      </c>
      <c r="I306" s="218">
        <v>250000</v>
      </c>
      <c r="J306" s="219">
        <f t="shared" si="14"/>
        <v>1250000</v>
      </c>
      <c r="K306" s="207"/>
    </row>
    <row r="307" spans="1:11" ht="18">
      <c r="A307" s="345">
        <v>84</v>
      </c>
      <c r="B307" s="225">
        <v>17</v>
      </c>
      <c r="C307" s="224" t="s">
        <v>338</v>
      </c>
      <c r="D307" s="230" t="s">
        <v>129</v>
      </c>
      <c r="E307" s="225" t="s">
        <v>339</v>
      </c>
      <c r="F307" s="313">
        <v>7.45</v>
      </c>
      <c r="G307" s="225" t="s">
        <v>24</v>
      </c>
      <c r="H307" s="226">
        <f t="shared" si="13"/>
        <v>7.45</v>
      </c>
      <c r="I307" s="227">
        <v>250000</v>
      </c>
      <c r="J307" s="228">
        <f t="shared" si="14"/>
        <v>1250000</v>
      </c>
      <c r="K307" s="259"/>
    </row>
    <row r="308" spans="1:11" s="310" customFormat="1" ht="18">
      <c r="A308" s="345">
        <v>85</v>
      </c>
      <c r="B308" s="214">
        <v>1</v>
      </c>
      <c r="C308" s="220" t="s">
        <v>50</v>
      </c>
      <c r="D308" s="210" t="s">
        <v>84</v>
      </c>
      <c r="E308" s="214" t="s">
        <v>340</v>
      </c>
      <c r="F308" s="303">
        <v>8.36</v>
      </c>
      <c r="G308" s="214" t="s">
        <v>24</v>
      </c>
      <c r="H308" s="221">
        <f t="shared" si="13"/>
        <v>8.36</v>
      </c>
      <c r="I308" s="222">
        <v>300000</v>
      </c>
      <c r="J308" s="223">
        <f t="shared" si="14"/>
        <v>1500000</v>
      </c>
      <c r="K308" s="258"/>
    </row>
    <row r="309" spans="1:11" s="310" customFormat="1" ht="18">
      <c r="A309" s="345">
        <v>86</v>
      </c>
      <c r="B309" s="206">
        <v>2</v>
      </c>
      <c r="C309" s="229" t="s">
        <v>21</v>
      </c>
      <c r="D309" s="211" t="s">
        <v>79</v>
      </c>
      <c r="E309" s="206" t="s">
        <v>340</v>
      </c>
      <c r="F309" s="307">
        <v>8.36</v>
      </c>
      <c r="G309" s="206" t="s">
        <v>24</v>
      </c>
      <c r="H309" s="213">
        <f t="shared" si="13"/>
        <v>8.36</v>
      </c>
      <c r="I309" s="218">
        <v>300000</v>
      </c>
      <c r="J309" s="219">
        <f t="shared" si="14"/>
        <v>1500000</v>
      </c>
      <c r="K309" s="207"/>
    </row>
    <row r="310" spans="1:11" s="310" customFormat="1" ht="18">
      <c r="A310" s="345">
        <v>87</v>
      </c>
      <c r="B310" s="206">
        <v>3</v>
      </c>
      <c r="C310" s="229" t="s">
        <v>142</v>
      </c>
      <c r="D310" s="211" t="s">
        <v>204</v>
      </c>
      <c r="E310" s="206" t="s">
        <v>340</v>
      </c>
      <c r="F310" s="307">
        <v>8.36</v>
      </c>
      <c r="G310" s="206" t="s">
        <v>24</v>
      </c>
      <c r="H310" s="213">
        <f t="shared" si="13"/>
        <v>8.36</v>
      </c>
      <c r="I310" s="218">
        <v>300000</v>
      </c>
      <c r="J310" s="219">
        <f t="shared" si="14"/>
        <v>1500000</v>
      </c>
      <c r="K310" s="207"/>
    </row>
    <row r="311" spans="1:11" s="310" customFormat="1" ht="18">
      <c r="A311" s="345">
        <v>88</v>
      </c>
      <c r="B311" s="206">
        <v>4</v>
      </c>
      <c r="C311" s="229" t="s">
        <v>234</v>
      </c>
      <c r="D311" s="211" t="s">
        <v>341</v>
      </c>
      <c r="E311" s="206" t="s">
        <v>340</v>
      </c>
      <c r="F311" s="307">
        <v>8.23</v>
      </c>
      <c r="G311" s="206" t="s">
        <v>24</v>
      </c>
      <c r="H311" s="213">
        <f t="shared" si="13"/>
        <v>8.23</v>
      </c>
      <c r="I311" s="218">
        <v>300000</v>
      </c>
      <c r="J311" s="219">
        <f t="shared" si="14"/>
        <v>1500000</v>
      </c>
      <c r="K311" s="207"/>
    </row>
    <row r="312" spans="1:11" s="310" customFormat="1" ht="18">
      <c r="A312" s="345">
        <v>89</v>
      </c>
      <c r="B312" s="206">
        <v>5</v>
      </c>
      <c r="C312" s="229" t="s">
        <v>166</v>
      </c>
      <c r="D312" s="211" t="s">
        <v>129</v>
      </c>
      <c r="E312" s="206" t="s">
        <v>340</v>
      </c>
      <c r="F312" s="307">
        <v>8.23</v>
      </c>
      <c r="G312" s="206" t="s">
        <v>24</v>
      </c>
      <c r="H312" s="213">
        <f t="shared" si="13"/>
        <v>8.23</v>
      </c>
      <c r="I312" s="218">
        <v>300000</v>
      </c>
      <c r="J312" s="219">
        <f t="shared" si="14"/>
        <v>1500000</v>
      </c>
      <c r="K312" s="207"/>
    </row>
    <row r="313" spans="1:11" s="310" customFormat="1" ht="18">
      <c r="A313" s="345">
        <v>90</v>
      </c>
      <c r="B313" s="206">
        <v>6</v>
      </c>
      <c r="C313" s="229" t="s">
        <v>163</v>
      </c>
      <c r="D313" s="211" t="s">
        <v>93</v>
      </c>
      <c r="E313" s="206" t="s">
        <v>340</v>
      </c>
      <c r="F313" s="307">
        <v>8.18</v>
      </c>
      <c r="G313" s="206" t="s">
        <v>24</v>
      </c>
      <c r="H313" s="213">
        <f t="shared" si="13"/>
        <v>8.18</v>
      </c>
      <c r="I313" s="218">
        <v>300000</v>
      </c>
      <c r="J313" s="219">
        <f t="shared" si="14"/>
        <v>1500000</v>
      </c>
      <c r="K313" s="207"/>
    </row>
    <row r="314" spans="1:11" s="310" customFormat="1" ht="18">
      <c r="A314" s="345">
        <v>91</v>
      </c>
      <c r="B314" s="206">
        <v>7</v>
      </c>
      <c r="C314" s="229" t="s">
        <v>342</v>
      </c>
      <c r="D314" s="211" t="s">
        <v>182</v>
      </c>
      <c r="E314" s="206" t="s">
        <v>340</v>
      </c>
      <c r="F314" s="307">
        <v>8.18</v>
      </c>
      <c r="G314" s="206" t="s">
        <v>24</v>
      </c>
      <c r="H314" s="213">
        <f t="shared" si="13"/>
        <v>8.18</v>
      </c>
      <c r="I314" s="218">
        <v>300000</v>
      </c>
      <c r="J314" s="219">
        <f t="shared" si="14"/>
        <v>1500000</v>
      </c>
      <c r="K314" s="207"/>
    </row>
    <row r="315" spans="1:11" s="310" customFormat="1" ht="18">
      <c r="A315" s="345">
        <v>92</v>
      </c>
      <c r="B315" s="206">
        <v>8</v>
      </c>
      <c r="C315" s="229" t="s">
        <v>343</v>
      </c>
      <c r="D315" s="211" t="s">
        <v>95</v>
      </c>
      <c r="E315" s="206" t="s">
        <v>340</v>
      </c>
      <c r="F315" s="307">
        <v>8.14</v>
      </c>
      <c r="G315" s="206" t="s">
        <v>24</v>
      </c>
      <c r="H315" s="213">
        <f t="shared" si="13"/>
        <v>8.14</v>
      </c>
      <c r="I315" s="218">
        <v>300000</v>
      </c>
      <c r="J315" s="219">
        <f t="shared" si="14"/>
        <v>1500000</v>
      </c>
      <c r="K315" s="207"/>
    </row>
    <row r="316" spans="1:11" s="310" customFormat="1" ht="18">
      <c r="A316" s="345">
        <v>93</v>
      </c>
      <c r="B316" s="206">
        <v>9</v>
      </c>
      <c r="C316" s="229" t="s">
        <v>205</v>
      </c>
      <c r="D316" s="211" t="s">
        <v>144</v>
      </c>
      <c r="E316" s="206" t="s">
        <v>340</v>
      </c>
      <c r="F316" s="307">
        <v>8.14</v>
      </c>
      <c r="G316" s="206" t="s">
        <v>24</v>
      </c>
      <c r="H316" s="213">
        <f t="shared" si="13"/>
        <v>8.14</v>
      </c>
      <c r="I316" s="218">
        <v>300000</v>
      </c>
      <c r="J316" s="219">
        <f t="shared" si="14"/>
        <v>1500000</v>
      </c>
      <c r="K316" s="207"/>
    </row>
    <row r="317" spans="1:11" s="310" customFormat="1" ht="18">
      <c r="A317" s="345">
        <v>94</v>
      </c>
      <c r="B317" s="206">
        <v>10</v>
      </c>
      <c r="C317" s="229" t="s">
        <v>344</v>
      </c>
      <c r="D317" s="211" t="s">
        <v>226</v>
      </c>
      <c r="E317" s="206" t="s">
        <v>340</v>
      </c>
      <c r="F317" s="307">
        <v>8.05</v>
      </c>
      <c r="G317" s="206" t="s">
        <v>24</v>
      </c>
      <c r="H317" s="213">
        <f t="shared" si="13"/>
        <v>8.05</v>
      </c>
      <c r="I317" s="218">
        <v>300000</v>
      </c>
      <c r="J317" s="219">
        <f t="shared" si="14"/>
        <v>1500000</v>
      </c>
      <c r="K317" s="207"/>
    </row>
    <row r="318" spans="1:11" s="310" customFormat="1" ht="18">
      <c r="A318" s="345">
        <v>95</v>
      </c>
      <c r="B318" s="206">
        <v>11</v>
      </c>
      <c r="C318" s="229" t="s">
        <v>345</v>
      </c>
      <c r="D318" s="211" t="s">
        <v>335</v>
      </c>
      <c r="E318" s="206" t="s">
        <v>340</v>
      </c>
      <c r="F318" s="307">
        <v>8</v>
      </c>
      <c r="G318" s="206" t="s">
        <v>24</v>
      </c>
      <c r="H318" s="213">
        <f t="shared" si="13"/>
        <v>8</v>
      </c>
      <c r="I318" s="218">
        <v>300000</v>
      </c>
      <c r="J318" s="219">
        <f t="shared" si="14"/>
        <v>1500000</v>
      </c>
      <c r="K318" s="207"/>
    </row>
    <row r="319" spans="1:11" s="310" customFormat="1" ht="18">
      <c r="A319" s="345">
        <v>96</v>
      </c>
      <c r="B319" s="206">
        <v>12</v>
      </c>
      <c r="C319" s="229" t="s">
        <v>50</v>
      </c>
      <c r="D319" s="211" t="s">
        <v>95</v>
      </c>
      <c r="E319" s="206" t="s">
        <v>340</v>
      </c>
      <c r="F319" s="307">
        <v>7.95</v>
      </c>
      <c r="G319" s="206" t="s">
        <v>24</v>
      </c>
      <c r="H319" s="213">
        <f t="shared" si="13"/>
        <v>7.95</v>
      </c>
      <c r="I319" s="218">
        <v>250000</v>
      </c>
      <c r="J319" s="219">
        <f t="shared" si="14"/>
        <v>1250000</v>
      </c>
      <c r="K319" s="207"/>
    </row>
    <row r="320" spans="1:11" s="310" customFormat="1" ht="18">
      <c r="A320" s="345">
        <v>97</v>
      </c>
      <c r="B320" s="206">
        <v>13</v>
      </c>
      <c r="C320" s="229" t="s">
        <v>346</v>
      </c>
      <c r="D320" s="211" t="s">
        <v>97</v>
      </c>
      <c r="E320" s="206" t="s">
        <v>340</v>
      </c>
      <c r="F320" s="307">
        <v>7.91</v>
      </c>
      <c r="G320" s="206" t="s">
        <v>24</v>
      </c>
      <c r="H320" s="213">
        <f t="shared" si="13"/>
        <v>7.91</v>
      </c>
      <c r="I320" s="218">
        <v>250000</v>
      </c>
      <c r="J320" s="219">
        <f t="shared" si="14"/>
        <v>1250000</v>
      </c>
      <c r="K320" s="207"/>
    </row>
    <row r="321" spans="1:11" s="310" customFormat="1" ht="18">
      <c r="A321" s="345">
        <v>98</v>
      </c>
      <c r="B321" s="206">
        <v>14</v>
      </c>
      <c r="C321" s="229" t="s">
        <v>21</v>
      </c>
      <c r="D321" s="211" t="s">
        <v>347</v>
      </c>
      <c r="E321" s="206" t="s">
        <v>340</v>
      </c>
      <c r="F321" s="307">
        <v>7.86</v>
      </c>
      <c r="G321" s="206" t="s">
        <v>24</v>
      </c>
      <c r="H321" s="213">
        <f t="shared" si="13"/>
        <v>7.86</v>
      </c>
      <c r="I321" s="218">
        <v>250000</v>
      </c>
      <c r="J321" s="219">
        <f t="shared" si="14"/>
        <v>1250000</v>
      </c>
      <c r="K321" s="207"/>
    </row>
    <row r="322" spans="1:11" s="310" customFormat="1" ht="18">
      <c r="A322" s="345">
        <v>99</v>
      </c>
      <c r="B322" s="206">
        <v>15</v>
      </c>
      <c r="C322" s="229" t="s">
        <v>329</v>
      </c>
      <c r="D322" s="211" t="s">
        <v>348</v>
      </c>
      <c r="E322" s="206" t="s">
        <v>340</v>
      </c>
      <c r="F322" s="307">
        <v>7.86</v>
      </c>
      <c r="G322" s="206" t="s">
        <v>24</v>
      </c>
      <c r="H322" s="213">
        <f aca="true" t="shared" si="15" ref="H322:H383">F322</f>
        <v>7.86</v>
      </c>
      <c r="I322" s="218">
        <v>250000</v>
      </c>
      <c r="J322" s="219">
        <f t="shared" si="14"/>
        <v>1250000</v>
      </c>
      <c r="K322" s="207"/>
    </row>
    <row r="323" spans="1:11" s="310" customFormat="1" ht="18">
      <c r="A323" s="345">
        <v>100</v>
      </c>
      <c r="B323" s="206">
        <v>16</v>
      </c>
      <c r="C323" s="229" t="s">
        <v>349</v>
      </c>
      <c r="D323" s="211" t="s">
        <v>317</v>
      </c>
      <c r="E323" s="206" t="s">
        <v>340</v>
      </c>
      <c r="F323" s="307">
        <v>7.86</v>
      </c>
      <c r="G323" s="206" t="s">
        <v>24</v>
      </c>
      <c r="H323" s="213">
        <f t="shared" si="15"/>
        <v>7.86</v>
      </c>
      <c r="I323" s="218">
        <v>250000</v>
      </c>
      <c r="J323" s="219">
        <f t="shared" si="14"/>
        <v>1250000</v>
      </c>
      <c r="K323" s="207"/>
    </row>
    <row r="324" spans="1:11" s="310" customFormat="1" ht="18">
      <c r="A324" s="345">
        <v>101</v>
      </c>
      <c r="B324" s="206">
        <v>17</v>
      </c>
      <c r="C324" s="229" t="s">
        <v>50</v>
      </c>
      <c r="D324" s="211" t="s">
        <v>124</v>
      </c>
      <c r="E324" s="206" t="s">
        <v>340</v>
      </c>
      <c r="F324" s="307">
        <v>7.86</v>
      </c>
      <c r="G324" s="206" t="s">
        <v>24</v>
      </c>
      <c r="H324" s="213">
        <f t="shared" si="15"/>
        <v>7.86</v>
      </c>
      <c r="I324" s="218">
        <v>250000</v>
      </c>
      <c r="J324" s="219">
        <f t="shared" si="14"/>
        <v>1250000</v>
      </c>
      <c r="K324" s="207"/>
    </row>
    <row r="325" spans="1:11" s="310" customFormat="1" ht="18">
      <c r="A325" s="345">
        <v>102</v>
      </c>
      <c r="B325" s="206">
        <v>18</v>
      </c>
      <c r="C325" s="229" t="s">
        <v>141</v>
      </c>
      <c r="D325" s="211" t="s">
        <v>37</v>
      </c>
      <c r="E325" s="206" t="s">
        <v>340</v>
      </c>
      <c r="F325" s="307">
        <v>7.73</v>
      </c>
      <c r="G325" s="206" t="s">
        <v>24</v>
      </c>
      <c r="H325" s="213">
        <f t="shared" si="15"/>
        <v>7.73</v>
      </c>
      <c r="I325" s="218">
        <v>250000</v>
      </c>
      <c r="J325" s="219">
        <f t="shared" si="14"/>
        <v>1250000</v>
      </c>
      <c r="K325" s="207"/>
    </row>
    <row r="326" spans="1:11" s="310" customFormat="1" ht="18">
      <c r="A326" s="345">
        <v>103</v>
      </c>
      <c r="B326" s="206">
        <v>19</v>
      </c>
      <c r="C326" s="229" t="s">
        <v>21</v>
      </c>
      <c r="D326" s="211" t="s">
        <v>84</v>
      </c>
      <c r="E326" s="206" t="s">
        <v>340</v>
      </c>
      <c r="F326" s="307">
        <v>7.73</v>
      </c>
      <c r="G326" s="206" t="s">
        <v>24</v>
      </c>
      <c r="H326" s="213">
        <f t="shared" si="15"/>
        <v>7.73</v>
      </c>
      <c r="I326" s="218">
        <v>250000</v>
      </c>
      <c r="J326" s="219">
        <f t="shared" si="14"/>
        <v>1250000</v>
      </c>
      <c r="K326" s="207"/>
    </row>
    <row r="327" spans="1:11" s="310" customFormat="1" ht="18">
      <c r="A327" s="345">
        <v>104</v>
      </c>
      <c r="B327" s="206">
        <v>20</v>
      </c>
      <c r="C327" s="229" t="s">
        <v>350</v>
      </c>
      <c r="D327" s="211" t="s">
        <v>144</v>
      </c>
      <c r="E327" s="206" t="s">
        <v>340</v>
      </c>
      <c r="F327" s="307">
        <v>7.68</v>
      </c>
      <c r="G327" s="206" t="s">
        <v>24</v>
      </c>
      <c r="H327" s="213">
        <f t="shared" si="15"/>
        <v>7.68</v>
      </c>
      <c r="I327" s="218">
        <v>250000</v>
      </c>
      <c r="J327" s="219">
        <f t="shared" si="14"/>
        <v>1250000</v>
      </c>
      <c r="K327" s="207"/>
    </row>
    <row r="328" spans="1:11" s="310" customFormat="1" ht="18">
      <c r="A328" s="345">
        <v>105</v>
      </c>
      <c r="B328" s="206">
        <v>21</v>
      </c>
      <c r="C328" s="229" t="s">
        <v>351</v>
      </c>
      <c r="D328" s="211" t="s">
        <v>43</v>
      </c>
      <c r="E328" s="206" t="s">
        <v>340</v>
      </c>
      <c r="F328" s="307">
        <v>7.59</v>
      </c>
      <c r="G328" s="206" t="s">
        <v>24</v>
      </c>
      <c r="H328" s="213">
        <f t="shared" si="15"/>
        <v>7.59</v>
      </c>
      <c r="I328" s="218">
        <v>250000</v>
      </c>
      <c r="J328" s="219">
        <f t="shared" si="14"/>
        <v>1250000</v>
      </c>
      <c r="K328" s="207"/>
    </row>
    <row r="329" spans="1:11" s="310" customFormat="1" ht="18">
      <c r="A329" s="345">
        <v>106</v>
      </c>
      <c r="B329" s="206">
        <v>22</v>
      </c>
      <c r="C329" s="229" t="s">
        <v>352</v>
      </c>
      <c r="D329" s="211" t="s">
        <v>41</v>
      </c>
      <c r="E329" s="206" t="s">
        <v>340</v>
      </c>
      <c r="F329" s="307">
        <v>7.59</v>
      </c>
      <c r="G329" s="206" t="s">
        <v>24</v>
      </c>
      <c r="H329" s="213">
        <f t="shared" si="15"/>
        <v>7.59</v>
      </c>
      <c r="I329" s="218">
        <v>250000</v>
      </c>
      <c r="J329" s="219">
        <f t="shared" si="14"/>
        <v>1250000</v>
      </c>
      <c r="K329" s="207"/>
    </row>
    <row r="330" spans="1:11" s="310" customFormat="1" ht="18">
      <c r="A330" s="345">
        <v>107</v>
      </c>
      <c r="B330" s="206">
        <v>23</v>
      </c>
      <c r="C330" s="229" t="s">
        <v>34</v>
      </c>
      <c r="D330" s="211" t="s">
        <v>353</v>
      </c>
      <c r="E330" s="206" t="s">
        <v>340</v>
      </c>
      <c r="F330" s="307">
        <v>7.5</v>
      </c>
      <c r="G330" s="206" t="s">
        <v>24</v>
      </c>
      <c r="H330" s="213">
        <f t="shared" si="15"/>
        <v>7.5</v>
      </c>
      <c r="I330" s="218">
        <v>250000</v>
      </c>
      <c r="J330" s="219">
        <f t="shared" si="14"/>
        <v>1250000</v>
      </c>
      <c r="K330" s="207"/>
    </row>
    <row r="331" spans="1:11" s="310" customFormat="1" ht="18">
      <c r="A331" s="345">
        <v>108</v>
      </c>
      <c r="B331" s="206">
        <v>24</v>
      </c>
      <c r="C331" s="229" t="s">
        <v>354</v>
      </c>
      <c r="D331" s="211" t="s">
        <v>115</v>
      </c>
      <c r="E331" s="206" t="s">
        <v>340</v>
      </c>
      <c r="F331" s="307">
        <v>7.5</v>
      </c>
      <c r="G331" s="206" t="s">
        <v>24</v>
      </c>
      <c r="H331" s="213">
        <f t="shared" si="15"/>
        <v>7.5</v>
      </c>
      <c r="I331" s="218">
        <v>250000</v>
      </c>
      <c r="J331" s="219">
        <f t="shared" si="14"/>
        <v>1250000</v>
      </c>
      <c r="K331" s="207"/>
    </row>
    <row r="332" spans="1:11" s="310" customFormat="1" ht="18">
      <c r="A332" s="345">
        <v>109</v>
      </c>
      <c r="B332" s="206">
        <v>25</v>
      </c>
      <c r="C332" s="229" t="s">
        <v>355</v>
      </c>
      <c r="D332" s="211" t="s">
        <v>192</v>
      </c>
      <c r="E332" s="206" t="s">
        <v>340</v>
      </c>
      <c r="F332" s="307">
        <v>7.5</v>
      </c>
      <c r="G332" s="206" t="s">
        <v>24</v>
      </c>
      <c r="H332" s="213">
        <f t="shared" si="15"/>
        <v>7.5</v>
      </c>
      <c r="I332" s="218">
        <v>250000</v>
      </c>
      <c r="J332" s="219">
        <f t="shared" si="14"/>
        <v>1250000</v>
      </c>
      <c r="K332" s="207"/>
    </row>
    <row r="333" spans="1:11" s="310" customFormat="1" ht="18">
      <c r="A333" s="345">
        <v>110</v>
      </c>
      <c r="B333" s="206">
        <v>26</v>
      </c>
      <c r="C333" s="229" t="s">
        <v>356</v>
      </c>
      <c r="D333" s="211" t="s">
        <v>62</v>
      </c>
      <c r="E333" s="206" t="s">
        <v>340</v>
      </c>
      <c r="F333" s="307">
        <v>7.45</v>
      </c>
      <c r="G333" s="206" t="s">
        <v>24</v>
      </c>
      <c r="H333" s="213">
        <f t="shared" si="15"/>
        <v>7.45</v>
      </c>
      <c r="I333" s="218">
        <v>250000</v>
      </c>
      <c r="J333" s="219">
        <f t="shared" si="14"/>
        <v>1250000</v>
      </c>
      <c r="K333" s="207"/>
    </row>
    <row r="334" spans="1:11" s="310" customFormat="1" ht="18">
      <c r="A334" s="345">
        <v>111</v>
      </c>
      <c r="B334" s="206">
        <v>27</v>
      </c>
      <c r="C334" s="229" t="s">
        <v>357</v>
      </c>
      <c r="D334" s="211" t="s">
        <v>62</v>
      </c>
      <c r="E334" s="206" t="s">
        <v>340</v>
      </c>
      <c r="F334" s="307">
        <v>7.45</v>
      </c>
      <c r="G334" s="206" t="s">
        <v>24</v>
      </c>
      <c r="H334" s="213">
        <f t="shared" si="15"/>
        <v>7.45</v>
      </c>
      <c r="I334" s="218">
        <v>250000</v>
      </c>
      <c r="J334" s="219">
        <f t="shared" si="14"/>
        <v>1250000</v>
      </c>
      <c r="K334" s="207"/>
    </row>
    <row r="335" spans="1:11" s="310" customFormat="1" ht="18">
      <c r="A335" s="345">
        <v>112</v>
      </c>
      <c r="B335" s="206">
        <v>28</v>
      </c>
      <c r="C335" s="229" t="s">
        <v>21</v>
      </c>
      <c r="D335" s="211" t="s">
        <v>45</v>
      </c>
      <c r="E335" s="206" t="s">
        <v>340</v>
      </c>
      <c r="F335" s="307">
        <v>7.36</v>
      </c>
      <c r="G335" s="206" t="s">
        <v>24</v>
      </c>
      <c r="H335" s="213">
        <f t="shared" si="15"/>
        <v>7.36</v>
      </c>
      <c r="I335" s="218">
        <v>250000</v>
      </c>
      <c r="J335" s="219">
        <f t="shared" si="14"/>
        <v>1250000</v>
      </c>
      <c r="K335" s="207"/>
    </row>
    <row r="336" spans="1:11" s="310" customFormat="1" ht="18">
      <c r="A336" s="345">
        <v>113</v>
      </c>
      <c r="B336" s="225">
        <v>29</v>
      </c>
      <c r="C336" s="224" t="s">
        <v>358</v>
      </c>
      <c r="D336" s="230" t="s">
        <v>94</v>
      </c>
      <c r="E336" s="225" t="s">
        <v>340</v>
      </c>
      <c r="F336" s="313">
        <v>7.36</v>
      </c>
      <c r="G336" s="225" t="s">
        <v>24</v>
      </c>
      <c r="H336" s="226">
        <f t="shared" si="15"/>
        <v>7.36</v>
      </c>
      <c r="I336" s="227">
        <v>250000</v>
      </c>
      <c r="J336" s="228">
        <f t="shared" si="14"/>
        <v>1250000</v>
      </c>
      <c r="K336" s="259"/>
    </row>
    <row r="337" spans="1:11" ht="18">
      <c r="A337" s="345">
        <v>114</v>
      </c>
      <c r="B337" s="214">
        <v>1</v>
      </c>
      <c r="C337" s="220" t="s">
        <v>359</v>
      </c>
      <c r="D337" s="210" t="s">
        <v>37</v>
      </c>
      <c r="E337" s="214" t="s">
        <v>373</v>
      </c>
      <c r="F337" s="303">
        <v>8.86</v>
      </c>
      <c r="G337" s="214" t="s">
        <v>24</v>
      </c>
      <c r="H337" s="221">
        <f t="shared" si="15"/>
        <v>8.86</v>
      </c>
      <c r="I337" s="222">
        <v>300000</v>
      </c>
      <c r="J337" s="223">
        <f t="shared" si="14"/>
        <v>1500000</v>
      </c>
      <c r="K337" s="258"/>
    </row>
    <row r="338" spans="1:11" ht="18">
      <c r="A338" s="345">
        <v>115</v>
      </c>
      <c r="B338" s="206">
        <v>2</v>
      </c>
      <c r="C338" s="229" t="s">
        <v>165</v>
      </c>
      <c r="D338" s="211" t="s">
        <v>206</v>
      </c>
      <c r="E338" s="206" t="s">
        <v>373</v>
      </c>
      <c r="F338" s="307">
        <v>8.86</v>
      </c>
      <c r="G338" s="206" t="s">
        <v>24</v>
      </c>
      <c r="H338" s="213">
        <f t="shared" si="15"/>
        <v>8.86</v>
      </c>
      <c r="I338" s="218">
        <v>300000</v>
      </c>
      <c r="J338" s="219">
        <f t="shared" si="14"/>
        <v>1500000</v>
      </c>
      <c r="K338" s="207"/>
    </row>
    <row r="339" spans="1:11" ht="18">
      <c r="A339" s="345">
        <v>116</v>
      </c>
      <c r="B339" s="206">
        <v>3</v>
      </c>
      <c r="C339" s="229" t="s">
        <v>130</v>
      </c>
      <c r="D339" s="211" t="s">
        <v>45</v>
      </c>
      <c r="E339" s="206" t="s">
        <v>373</v>
      </c>
      <c r="F339" s="307">
        <v>8.55</v>
      </c>
      <c r="G339" s="206" t="s">
        <v>24</v>
      </c>
      <c r="H339" s="213">
        <f t="shared" si="15"/>
        <v>8.55</v>
      </c>
      <c r="I339" s="218">
        <v>300000</v>
      </c>
      <c r="J339" s="219">
        <f t="shared" si="14"/>
        <v>1500000</v>
      </c>
      <c r="K339" s="207"/>
    </row>
    <row r="340" spans="1:11" ht="18">
      <c r="A340" s="345">
        <v>117</v>
      </c>
      <c r="B340" s="206">
        <v>4</v>
      </c>
      <c r="C340" s="229" t="s">
        <v>243</v>
      </c>
      <c r="D340" s="211" t="s">
        <v>161</v>
      </c>
      <c r="E340" s="206" t="s">
        <v>373</v>
      </c>
      <c r="F340" s="307">
        <v>8.5</v>
      </c>
      <c r="G340" s="206" t="s">
        <v>24</v>
      </c>
      <c r="H340" s="213">
        <f t="shared" si="15"/>
        <v>8.5</v>
      </c>
      <c r="I340" s="218">
        <v>300000</v>
      </c>
      <c r="J340" s="219">
        <f t="shared" si="14"/>
        <v>1500000</v>
      </c>
      <c r="K340" s="207"/>
    </row>
    <row r="341" spans="1:11" ht="18">
      <c r="A341" s="345">
        <v>118</v>
      </c>
      <c r="B341" s="206">
        <v>5</v>
      </c>
      <c r="C341" s="229" t="s">
        <v>34</v>
      </c>
      <c r="D341" s="211" t="s">
        <v>100</v>
      </c>
      <c r="E341" s="206" t="s">
        <v>373</v>
      </c>
      <c r="F341" s="307">
        <v>8.23</v>
      </c>
      <c r="G341" s="206" t="s">
        <v>24</v>
      </c>
      <c r="H341" s="213">
        <f t="shared" si="15"/>
        <v>8.23</v>
      </c>
      <c r="I341" s="218">
        <v>300000</v>
      </c>
      <c r="J341" s="219">
        <f t="shared" si="14"/>
        <v>1500000</v>
      </c>
      <c r="K341" s="207"/>
    </row>
    <row r="342" spans="1:11" ht="18">
      <c r="A342" s="345">
        <v>119</v>
      </c>
      <c r="B342" s="206">
        <v>6</v>
      </c>
      <c r="C342" s="229" t="s">
        <v>110</v>
      </c>
      <c r="D342" s="211" t="s">
        <v>98</v>
      </c>
      <c r="E342" s="206" t="s">
        <v>373</v>
      </c>
      <c r="F342" s="307">
        <v>8.18</v>
      </c>
      <c r="G342" s="206" t="s">
        <v>24</v>
      </c>
      <c r="H342" s="213">
        <f t="shared" si="15"/>
        <v>8.18</v>
      </c>
      <c r="I342" s="218">
        <v>300000</v>
      </c>
      <c r="J342" s="219">
        <f t="shared" si="14"/>
        <v>1500000</v>
      </c>
      <c r="K342" s="207"/>
    </row>
    <row r="343" spans="1:11" ht="18">
      <c r="A343" s="345">
        <v>120</v>
      </c>
      <c r="B343" s="206">
        <v>7</v>
      </c>
      <c r="C343" s="229" t="s">
        <v>89</v>
      </c>
      <c r="D343" s="211" t="s">
        <v>98</v>
      </c>
      <c r="E343" s="206" t="s">
        <v>373</v>
      </c>
      <c r="F343" s="307">
        <v>8.18</v>
      </c>
      <c r="G343" s="206" t="s">
        <v>24</v>
      </c>
      <c r="H343" s="213">
        <f t="shared" si="15"/>
        <v>8.18</v>
      </c>
      <c r="I343" s="218">
        <v>300000</v>
      </c>
      <c r="J343" s="219">
        <f t="shared" si="14"/>
        <v>1500000</v>
      </c>
      <c r="K343" s="207"/>
    </row>
    <row r="344" spans="1:11" ht="18">
      <c r="A344" s="345">
        <v>121</v>
      </c>
      <c r="B344" s="206">
        <v>8</v>
      </c>
      <c r="C344" s="229" t="s">
        <v>21</v>
      </c>
      <c r="D344" s="211" t="s">
        <v>257</v>
      </c>
      <c r="E344" s="206" t="s">
        <v>373</v>
      </c>
      <c r="F344" s="307">
        <v>8.05</v>
      </c>
      <c r="G344" s="206" t="s">
        <v>24</v>
      </c>
      <c r="H344" s="213">
        <f t="shared" si="15"/>
        <v>8.05</v>
      </c>
      <c r="I344" s="218">
        <v>300000</v>
      </c>
      <c r="J344" s="219">
        <f t="shared" si="14"/>
        <v>1500000</v>
      </c>
      <c r="K344" s="207"/>
    </row>
    <row r="345" spans="1:11" ht="18">
      <c r="A345" s="345">
        <v>122</v>
      </c>
      <c r="B345" s="206">
        <v>9</v>
      </c>
      <c r="C345" s="229" t="s">
        <v>21</v>
      </c>
      <c r="D345" s="211" t="s">
        <v>360</v>
      </c>
      <c r="E345" s="206" t="s">
        <v>373</v>
      </c>
      <c r="F345" s="307">
        <v>8.05</v>
      </c>
      <c r="G345" s="206" t="s">
        <v>24</v>
      </c>
      <c r="H345" s="213">
        <f t="shared" si="15"/>
        <v>8.05</v>
      </c>
      <c r="I345" s="218">
        <v>300000</v>
      </c>
      <c r="J345" s="219">
        <f t="shared" si="14"/>
        <v>1500000</v>
      </c>
      <c r="K345" s="207"/>
    </row>
    <row r="346" spans="1:11" ht="18">
      <c r="A346" s="345">
        <v>123</v>
      </c>
      <c r="B346" s="206">
        <v>10</v>
      </c>
      <c r="C346" s="229" t="s">
        <v>50</v>
      </c>
      <c r="D346" s="211" t="s">
        <v>68</v>
      </c>
      <c r="E346" s="206" t="s">
        <v>373</v>
      </c>
      <c r="F346" s="307">
        <v>8</v>
      </c>
      <c r="G346" s="206" t="s">
        <v>24</v>
      </c>
      <c r="H346" s="213">
        <f t="shared" si="15"/>
        <v>8</v>
      </c>
      <c r="I346" s="218">
        <v>300000</v>
      </c>
      <c r="J346" s="219">
        <f t="shared" si="14"/>
        <v>1500000</v>
      </c>
      <c r="K346" s="207"/>
    </row>
    <row r="347" spans="1:11" ht="18">
      <c r="A347" s="345">
        <v>124</v>
      </c>
      <c r="B347" s="206">
        <v>11</v>
      </c>
      <c r="C347" s="229" t="s">
        <v>361</v>
      </c>
      <c r="D347" s="211" t="s">
        <v>79</v>
      </c>
      <c r="E347" s="206" t="s">
        <v>373</v>
      </c>
      <c r="F347" s="307">
        <v>8</v>
      </c>
      <c r="G347" s="206" t="s">
        <v>24</v>
      </c>
      <c r="H347" s="213">
        <f t="shared" si="15"/>
        <v>8</v>
      </c>
      <c r="I347" s="218">
        <v>300000</v>
      </c>
      <c r="J347" s="219">
        <f t="shared" si="14"/>
        <v>1500000</v>
      </c>
      <c r="K347" s="207"/>
    </row>
    <row r="348" spans="1:11" ht="18">
      <c r="A348" s="345">
        <v>125</v>
      </c>
      <c r="B348" s="206">
        <v>12</v>
      </c>
      <c r="C348" s="229" t="s">
        <v>123</v>
      </c>
      <c r="D348" s="211" t="s">
        <v>192</v>
      </c>
      <c r="E348" s="206" t="s">
        <v>373</v>
      </c>
      <c r="F348" s="307">
        <v>8</v>
      </c>
      <c r="G348" s="206" t="s">
        <v>24</v>
      </c>
      <c r="H348" s="213">
        <f t="shared" si="15"/>
        <v>8</v>
      </c>
      <c r="I348" s="218">
        <v>300000</v>
      </c>
      <c r="J348" s="219">
        <f t="shared" si="14"/>
        <v>1500000</v>
      </c>
      <c r="K348" s="207"/>
    </row>
    <row r="349" spans="1:11" ht="18">
      <c r="A349" s="345">
        <v>126</v>
      </c>
      <c r="B349" s="206">
        <v>13</v>
      </c>
      <c r="C349" s="229" t="s">
        <v>320</v>
      </c>
      <c r="D349" s="211" t="s">
        <v>45</v>
      </c>
      <c r="E349" s="206" t="s">
        <v>373</v>
      </c>
      <c r="F349" s="307">
        <v>7.95</v>
      </c>
      <c r="G349" s="206" t="s">
        <v>24</v>
      </c>
      <c r="H349" s="213">
        <f t="shared" si="15"/>
        <v>7.95</v>
      </c>
      <c r="I349" s="218">
        <v>250000</v>
      </c>
      <c r="J349" s="219">
        <f t="shared" si="14"/>
        <v>1250000</v>
      </c>
      <c r="K349" s="207"/>
    </row>
    <row r="350" spans="1:11" ht="18">
      <c r="A350" s="345">
        <v>127</v>
      </c>
      <c r="B350" s="206">
        <v>14</v>
      </c>
      <c r="C350" s="229" t="s">
        <v>362</v>
      </c>
      <c r="D350" s="211" t="s">
        <v>81</v>
      </c>
      <c r="E350" s="206" t="s">
        <v>373</v>
      </c>
      <c r="F350" s="307">
        <v>7.86</v>
      </c>
      <c r="G350" s="206" t="s">
        <v>24</v>
      </c>
      <c r="H350" s="213">
        <f t="shared" si="15"/>
        <v>7.86</v>
      </c>
      <c r="I350" s="218">
        <v>250000</v>
      </c>
      <c r="J350" s="219">
        <f t="shared" si="14"/>
        <v>1250000</v>
      </c>
      <c r="K350" s="207"/>
    </row>
    <row r="351" spans="1:11" ht="18">
      <c r="A351" s="345">
        <v>128</v>
      </c>
      <c r="B351" s="206">
        <v>15</v>
      </c>
      <c r="C351" s="229" t="s">
        <v>111</v>
      </c>
      <c r="D351" s="211" t="s">
        <v>115</v>
      </c>
      <c r="E351" s="206" t="s">
        <v>373</v>
      </c>
      <c r="F351" s="307">
        <v>7.82</v>
      </c>
      <c r="G351" s="206" t="s">
        <v>24</v>
      </c>
      <c r="H351" s="213">
        <f t="shared" si="15"/>
        <v>7.82</v>
      </c>
      <c r="I351" s="218">
        <v>250000</v>
      </c>
      <c r="J351" s="219">
        <f aca="true" t="shared" si="16" ref="J351:J383">I351*5</f>
        <v>1250000</v>
      </c>
      <c r="K351" s="207"/>
    </row>
    <row r="352" spans="1:11" ht="18">
      <c r="A352" s="345">
        <v>129</v>
      </c>
      <c r="B352" s="206">
        <v>16</v>
      </c>
      <c r="C352" s="229" t="s">
        <v>363</v>
      </c>
      <c r="D352" s="211" t="s">
        <v>93</v>
      </c>
      <c r="E352" s="206" t="s">
        <v>373</v>
      </c>
      <c r="F352" s="307">
        <v>7.82</v>
      </c>
      <c r="G352" s="206" t="s">
        <v>24</v>
      </c>
      <c r="H352" s="213">
        <f t="shared" si="15"/>
        <v>7.82</v>
      </c>
      <c r="I352" s="218">
        <v>250000</v>
      </c>
      <c r="J352" s="219">
        <f t="shared" si="16"/>
        <v>1250000</v>
      </c>
      <c r="K352" s="207"/>
    </row>
    <row r="353" spans="1:11" ht="18">
      <c r="A353" s="345">
        <v>130</v>
      </c>
      <c r="B353" s="206">
        <v>17</v>
      </c>
      <c r="C353" s="229" t="s">
        <v>21</v>
      </c>
      <c r="D353" s="211" t="s">
        <v>364</v>
      </c>
      <c r="E353" s="206" t="s">
        <v>373</v>
      </c>
      <c r="F353" s="307">
        <v>7.82</v>
      </c>
      <c r="G353" s="206" t="s">
        <v>24</v>
      </c>
      <c r="H353" s="213">
        <f t="shared" si="15"/>
        <v>7.82</v>
      </c>
      <c r="I353" s="218">
        <v>250000</v>
      </c>
      <c r="J353" s="219">
        <f t="shared" si="16"/>
        <v>1250000</v>
      </c>
      <c r="K353" s="207"/>
    </row>
    <row r="354" spans="1:11" ht="18">
      <c r="A354" s="345">
        <v>131</v>
      </c>
      <c r="B354" s="206">
        <v>18</v>
      </c>
      <c r="C354" s="229" t="s">
        <v>34</v>
      </c>
      <c r="D354" s="211" t="s">
        <v>252</v>
      </c>
      <c r="E354" s="206" t="s">
        <v>373</v>
      </c>
      <c r="F354" s="307">
        <v>7.77</v>
      </c>
      <c r="G354" s="206" t="s">
        <v>24</v>
      </c>
      <c r="H354" s="213">
        <f t="shared" si="15"/>
        <v>7.77</v>
      </c>
      <c r="I354" s="218">
        <v>250000</v>
      </c>
      <c r="J354" s="219">
        <f t="shared" si="16"/>
        <v>1250000</v>
      </c>
      <c r="K354" s="207"/>
    </row>
    <row r="355" spans="1:11" ht="18">
      <c r="A355" s="345">
        <v>132</v>
      </c>
      <c r="B355" s="206">
        <v>19</v>
      </c>
      <c r="C355" s="229" t="s">
        <v>50</v>
      </c>
      <c r="D355" s="211" t="s">
        <v>97</v>
      </c>
      <c r="E355" s="206" t="s">
        <v>373</v>
      </c>
      <c r="F355" s="307">
        <v>7.73</v>
      </c>
      <c r="G355" s="206" t="s">
        <v>24</v>
      </c>
      <c r="H355" s="213">
        <f t="shared" si="15"/>
        <v>7.73</v>
      </c>
      <c r="I355" s="218">
        <v>250000</v>
      </c>
      <c r="J355" s="219">
        <f t="shared" si="16"/>
        <v>1250000</v>
      </c>
      <c r="K355" s="207"/>
    </row>
    <row r="356" spans="1:11" ht="18">
      <c r="A356" s="345">
        <v>133</v>
      </c>
      <c r="B356" s="206">
        <v>20</v>
      </c>
      <c r="C356" s="229" t="s">
        <v>21</v>
      </c>
      <c r="D356" s="211" t="s">
        <v>399</v>
      </c>
      <c r="E356" s="206" t="s">
        <v>373</v>
      </c>
      <c r="F356" s="307">
        <v>7.68</v>
      </c>
      <c r="G356" s="206" t="s">
        <v>24</v>
      </c>
      <c r="H356" s="213">
        <f t="shared" si="15"/>
        <v>7.68</v>
      </c>
      <c r="I356" s="218">
        <v>250000</v>
      </c>
      <c r="J356" s="219">
        <f t="shared" si="16"/>
        <v>1250000</v>
      </c>
      <c r="K356" s="361" t="s">
        <v>400</v>
      </c>
    </row>
    <row r="357" spans="1:11" ht="18">
      <c r="A357" s="345">
        <v>134</v>
      </c>
      <c r="B357" s="206">
        <v>21</v>
      </c>
      <c r="C357" s="229" t="s">
        <v>365</v>
      </c>
      <c r="D357" s="211" t="s">
        <v>366</v>
      </c>
      <c r="E357" s="206" t="s">
        <v>373</v>
      </c>
      <c r="F357" s="307">
        <v>7.64</v>
      </c>
      <c r="G357" s="206" t="s">
        <v>24</v>
      </c>
      <c r="H357" s="213">
        <f t="shared" si="15"/>
        <v>7.64</v>
      </c>
      <c r="I357" s="218">
        <v>250000</v>
      </c>
      <c r="J357" s="219">
        <f t="shared" si="16"/>
        <v>1250000</v>
      </c>
      <c r="K357" s="207"/>
    </row>
    <row r="358" spans="1:11" ht="18">
      <c r="A358" s="345">
        <v>135</v>
      </c>
      <c r="B358" s="206">
        <v>22</v>
      </c>
      <c r="C358" s="229" t="s">
        <v>367</v>
      </c>
      <c r="D358" s="211" t="s">
        <v>41</v>
      </c>
      <c r="E358" s="206" t="s">
        <v>373</v>
      </c>
      <c r="F358" s="307">
        <v>7.55</v>
      </c>
      <c r="G358" s="206" t="s">
        <v>24</v>
      </c>
      <c r="H358" s="213">
        <f t="shared" si="15"/>
        <v>7.55</v>
      </c>
      <c r="I358" s="218">
        <v>250000</v>
      </c>
      <c r="J358" s="219">
        <f t="shared" si="16"/>
        <v>1250000</v>
      </c>
      <c r="K358" s="207"/>
    </row>
    <row r="359" spans="1:11" ht="18">
      <c r="A359" s="345">
        <v>136</v>
      </c>
      <c r="B359" s="206">
        <v>23</v>
      </c>
      <c r="C359" s="229" t="s">
        <v>50</v>
      </c>
      <c r="D359" s="211" t="s">
        <v>99</v>
      </c>
      <c r="E359" s="206" t="s">
        <v>373</v>
      </c>
      <c r="F359" s="307">
        <v>7.5</v>
      </c>
      <c r="G359" s="206" t="s">
        <v>24</v>
      </c>
      <c r="H359" s="213">
        <f t="shared" si="15"/>
        <v>7.5</v>
      </c>
      <c r="I359" s="218">
        <v>250000</v>
      </c>
      <c r="J359" s="219">
        <f t="shared" si="16"/>
        <v>1250000</v>
      </c>
      <c r="K359" s="207"/>
    </row>
    <row r="360" spans="1:11" ht="18">
      <c r="A360" s="345">
        <v>137</v>
      </c>
      <c r="B360" s="206">
        <v>24</v>
      </c>
      <c r="C360" s="229" t="s">
        <v>368</v>
      </c>
      <c r="D360" s="211" t="s">
        <v>26</v>
      </c>
      <c r="E360" s="206" t="s">
        <v>373</v>
      </c>
      <c r="F360" s="307">
        <v>7.5</v>
      </c>
      <c r="G360" s="206" t="s">
        <v>24</v>
      </c>
      <c r="H360" s="213">
        <f t="shared" si="15"/>
        <v>7.5</v>
      </c>
      <c r="I360" s="218">
        <v>250000</v>
      </c>
      <c r="J360" s="219">
        <f t="shared" si="16"/>
        <v>1250000</v>
      </c>
      <c r="K360" s="207"/>
    </row>
    <row r="361" spans="1:11" ht="18">
      <c r="A361" s="345">
        <v>138</v>
      </c>
      <c r="B361" s="206">
        <v>25</v>
      </c>
      <c r="C361" s="229" t="s">
        <v>142</v>
      </c>
      <c r="D361" s="211" t="s">
        <v>26</v>
      </c>
      <c r="E361" s="206" t="s">
        <v>373</v>
      </c>
      <c r="F361" s="307">
        <v>7.5</v>
      </c>
      <c r="G361" s="206" t="s">
        <v>24</v>
      </c>
      <c r="H361" s="213">
        <f t="shared" si="15"/>
        <v>7.5</v>
      </c>
      <c r="I361" s="218">
        <v>250000</v>
      </c>
      <c r="J361" s="219">
        <f t="shared" si="16"/>
        <v>1250000</v>
      </c>
      <c r="K361" s="207"/>
    </row>
    <row r="362" spans="1:11" ht="18">
      <c r="A362" s="345">
        <v>139</v>
      </c>
      <c r="B362" s="206">
        <v>26</v>
      </c>
      <c r="C362" s="229" t="s">
        <v>50</v>
      </c>
      <c r="D362" s="211" t="s">
        <v>68</v>
      </c>
      <c r="E362" s="206" t="s">
        <v>373</v>
      </c>
      <c r="F362" s="307">
        <v>7.5</v>
      </c>
      <c r="G362" s="206" t="s">
        <v>24</v>
      </c>
      <c r="H362" s="213">
        <f t="shared" si="15"/>
        <v>7.5</v>
      </c>
      <c r="I362" s="218">
        <v>250000</v>
      </c>
      <c r="J362" s="219">
        <f t="shared" si="16"/>
        <v>1250000</v>
      </c>
      <c r="K362" s="207"/>
    </row>
    <row r="363" spans="1:11" ht="18">
      <c r="A363" s="345">
        <v>140</v>
      </c>
      <c r="B363" s="206">
        <v>27</v>
      </c>
      <c r="C363" s="229" t="s">
        <v>50</v>
      </c>
      <c r="D363" s="211" t="s">
        <v>49</v>
      </c>
      <c r="E363" s="206" t="s">
        <v>373</v>
      </c>
      <c r="F363" s="307">
        <v>7.5</v>
      </c>
      <c r="G363" s="206" t="s">
        <v>24</v>
      </c>
      <c r="H363" s="213">
        <f t="shared" si="15"/>
        <v>7.5</v>
      </c>
      <c r="I363" s="218">
        <v>250000</v>
      </c>
      <c r="J363" s="219">
        <f t="shared" si="16"/>
        <v>1250000</v>
      </c>
      <c r="K363" s="207"/>
    </row>
    <row r="364" spans="1:11" ht="18">
      <c r="A364" s="345">
        <v>141</v>
      </c>
      <c r="B364" s="206">
        <v>28</v>
      </c>
      <c r="C364" s="229" t="s">
        <v>369</v>
      </c>
      <c r="D364" s="211" t="s">
        <v>132</v>
      </c>
      <c r="E364" s="206" t="s">
        <v>373</v>
      </c>
      <c r="F364" s="307">
        <v>7.5</v>
      </c>
      <c r="G364" s="206" t="s">
        <v>24</v>
      </c>
      <c r="H364" s="213">
        <f t="shared" si="15"/>
        <v>7.5</v>
      </c>
      <c r="I364" s="218">
        <v>250000</v>
      </c>
      <c r="J364" s="219">
        <f t="shared" si="16"/>
        <v>1250000</v>
      </c>
      <c r="K364" s="207"/>
    </row>
    <row r="365" spans="1:11" ht="18">
      <c r="A365" s="345">
        <v>142</v>
      </c>
      <c r="B365" s="206">
        <v>29</v>
      </c>
      <c r="C365" s="229" t="s">
        <v>370</v>
      </c>
      <c r="D365" s="211" t="s">
        <v>102</v>
      </c>
      <c r="E365" s="206" t="s">
        <v>373</v>
      </c>
      <c r="F365" s="307">
        <v>7.5</v>
      </c>
      <c r="G365" s="206" t="s">
        <v>24</v>
      </c>
      <c r="H365" s="213">
        <f t="shared" si="15"/>
        <v>7.5</v>
      </c>
      <c r="I365" s="218">
        <v>250000</v>
      </c>
      <c r="J365" s="219">
        <f t="shared" si="16"/>
        <v>1250000</v>
      </c>
      <c r="K365" s="207"/>
    </row>
    <row r="366" spans="1:11" ht="18">
      <c r="A366" s="345">
        <v>143</v>
      </c>
      <c r="B366" s="206">
        <v>30</v>
      </c>
      <c r="C366" s="229" t="s">
        <v>371</v>
      </c>
      <c r="D366" s="211" t="s">
        <v>95</v>
      </c>
      <c r="E366" s="206" t="s">
        <v>373</v>
      </c>
      <c r="F366" s="307">
        <v>7.41</v>
      </c>
      <c r="G366" s="206" t="s">
        <v>24</v>
      </c>
      <c r="H366" s="213">
        <f t="shared" si="15"/>
        <v>7.41</v>
      </c>
      <c r="I366" s="218">
        <v>250000</v>
      </c>
      <c r="J366" s="219">
        <f t="shared" si="16"/>
        <v>1250000</v>
      </c>
      <c r="K366" s="207"/>
    </row>
    <row r="367" spans="1:11" ht="18">
      <c r="A367" s="345">
        <v>144</v>
      </c>
      <c r="B367" s="225">
        <v>31</v>
      </c>
      <c r="C367" s="224" t="s">
        <v>372</v>
      </c>
      <c r="D367" s="230" t="s">
        <v>98</v>
      </c>
      <c r="E367" s="225" t="s">
        <v>373</v>
      </c>
      <c r="F367" s="313">
        <v>7.41</v>
      </c>
      <c r="G367" s="225" t="s">
        <v>24</v>
      </c>
      <c r="H367" s="226">
        <f t="shared" si="15"/>
        <v>7.41</v>
      </c>
      <c r="I367" s="227">
        <v>250000</v>
      </c>
      <c r="J367" s="228">
        <f t="shared" si="16"/>
        <v>1250000</v>
      </c>
      <c r="K367" s="259"/>
    </row>
    <row r="368" spans="1:11" ht="18">
      <c r="A368" s="345">
        <v>145</v>
      </c>
      <c r="B368" s="214">
        <v>1</v>
      </c>
      <c r="C368" s="220" t="s">
        <v>208</v>
      </c>
      <c r="D368" s="210" t="s">
        <v>43</v>
      </c>
      <c r="E368" s="214" t="s">
        <v>90</v>
      </c>
      <c r="F368" s="303">
        <v>9</v>
      </c>
      <c r="G368" s="214" t="s">
        <v>24</v>
      </c>
      <c r="H368" s="221">
        <f t="shared" si="15"/>
        <v>9</v>
      </c>
      <c r="I368" s="222">
        <v>350000</v>
      </c>
      <c r="J368" s="223">
        <f t="shared" si="16"/>
        <v>1750000</v>
      </c>
      <c r="K368" s="258"/>
    </row>
    <row r="369" spans="1:11" ht="18">
      <c r="A369" s="345">
        <v>146</v>
      </c>
      <c r="B369" s="225">
        <v>2</v>
      </c>
      <c r="C369" s="224" t="s">
        <v>374</v>
      </c>
      <c r="D369" s="230" t="s">
        <v>375</v>
      </c>
      <c r="E369" s="225" t="s">
        <v>90</v>
      </c>
      <c r="F369" s="320">
        <v>8.29</v>
      </c>
      <c r="G369" s="225" t="s">
        <v>24</v>
      </c>
      <c r="H369" s="226">
        <f t="shared" si="15"/>
        <v>8.29</v>
      </c>
      <c r="I369" s="227">
        <v>300000</v>
      </c>
      <c r="J369" s="228">
        <f t="shared" si="16"/>
        <v>1500000</v>
      </c>
      <c r="K369" s="259"/>
    </row>
    <row r="370" spans="1:11" ht="18.75">
      <c r="A370" s="345">
        <v>147</v>
      </c>
      <c r="B370" s="214">
        <v>1</v>
      </c>
      <c r="C370" s="277" t="s">
        <v>216</v>
      </c>
      <c r="D370" s="348" t="s">
        <v>222</v>
      </c>
      <c r="E370" s="214" t="s">
        <v>160</v>
      </c>
      <c r="F370" s="335">
        <v>7.91</v>
      </c>
      <c r="G370" s="214" t="s">
        <v>24</v>
      </c>
      <c r="H370" s="221">
        <f t="shared" si="15"/>
        <v>7.91</v>
      </c>
      <c r="I370" s="222">
        <v>250000</v>
      </c>
      <c r="J370" s="223">
        <f t="shared" si="16"/>
        <v>1250000</v>
      </c>
      <c r="K370" s="258"/>
    </row>
    <row r="371" spans="1:11" ht="18.75">
      <c r="A371" s="345">
        <v>148</v>
      </c>
      <c r="B371" s="225">
        <v>2</v>
      </c>
      <c r="C371" s="279" t="s">
        <v>376</v>
      </c>
      <c r="D371" s="347" t="s">
        <v>377</v>
      </c>
      <c r="E371" s="225" t="s">
        <v>160</v>
      </c>
      <c r="F371" s="320">
        <v>7.39</v>
      </c>
      <c r="G371" s="225" t="s">
        <v>24</v>
      </c>
      <c r="H371" s="226">
        <f t="shared" si="15"/>
        <v>7.39</v>
      </c>
      <c r="I371" s="227">
        <v>250000</v>
      </c>
      <c r="J371" s="228">
        <f t="shared" si="16"/>
        <v>1250000</v>
      </c>
      <c r="K371" s="259"/>
    </row>
    <row r="372" spans="1:11" ht="18.75">
      <c r="A372" s="345">
        <v>149</v>
      </c>
      <c r="B372" s="214">
        <v>1</v>
      </c>
      <c r="C372" s="277" t="s">
        <v>246</v>
      </c>
      <c r="D372" s="278" t="s">
        <v>247</v>
      </c>
      <c r="E372" s="214" t="s">
        <v>380</v>
      </c>
      <c r="F372" s="271">
        <v>8.26</v>
      </c>
      <c r="G372" s="214" t="s">
        <v>24</v>
      </c>
      <c r="H372" s="221">
        <f t="shared" si="15"/>
        <v>8.26</v>
      </c>
      <c r="I372" s="222">
        <v>300000</v>
      </c>
      <c r="J372" s="223">
        <f t="shared" si="16"/>
        <v>1500000</v>
      </c>
      <c r="K372" s="258"/>
    </row>
    <row r="373" spans="1:11" ht="18.75">
      <c r="A373" s="345">
        <v>150</v>
      </c>
      <c r="B373" s="206">
        <v>2</v>
      </c>
      <c r="C373" s="275" t="s">
        <v>210</v>
      </c>
      <c r="D373" s="276" t="s">
        <v>211</v>
      </c>
      <c r="E373" s="206" t="s">
        <v>380</v>
      </c>
      <c r="F373" s="272">
        <v>7.52</v>
      </c>
      <c r="G373" s="206" t="s">
        <v>24</v>
      </c>
      <c r="H373" s="213">
        <f t="shared" si="15"/>
        <v>7.52</v>
      </c>
      <c r="I373" s="218">
        <v>250000</v>
      </c>
      <c r="J373" s="219">
        <f t="shared" si="16"/>
        <v>1250000</v>
      </c>
      <c r="K373" s="207"/>
    </row>
    <row r="374" spans="1:11" ht="18.75">
      <c r="A374" s="345">
        <v>151</v>
      </c>
      <c r="B374" s="206">
        <v>3</v>
      </c>
      <c r="C374" s="275" t="s">
        <v>378</v>
      </c>
      <c r="D374" s="276" t="s">
        <v>379</v>
      </c>
      <c r="E374" s="206" t="s">
        <v>380</v>
      </c>
      <c r="F374" s="272">
        <v>7.52</v>
      </c>
      <c r="G374" s="206" t="s">
        <v>24</v>
      </c>
      <c r="H374" s="213">
        <f t="shared" si="15"/>
        <v>7.52</v>
      </c>
      <c r="I374" s="218">
        <v>250000</v>
      </c>
      <c r="J374" s="219">
        <f t="shared" si="16"/>
        <v>1250000</v>
      </c>
      <c r="K374" s="207"/>
    </row>
    <row r="375" spans="1:11" ht="18.75">
      <c r="A375" s="345">
        <v>152</v>
      </c>
      <c r="B375" s="225">
        <v>4</v>
      </c>
      <c r="C375" s="279" t="s">
        <v>212</v>
      </c>
      <c r="D375" s="280" t="s">
        <v>213</v>
      </c>
      <c r="E375" s="225" t="s">
        <v>380</v>
      </c>
      <c r="F375" s="292">
        <v>7.48</v>
      </c>
      <c r="G375" s="225" t="s">
        <v>24</v>
      </c>
      <c r="H375" s="226">
        <f t="shared" si="15"/>
        <v>7.48</v>
      </c>
      <c r="I375" s="227">
        <v>250000</v>
      </c>
      <c r="J375" s="228">
        <f t="shared" si="16"/>
        <v>1250000</v>
      </c>
      <c r="K375" s="259"/>
    </row>
    <row r="376" spans="1:11" ht="18.75">
      <c r="A376" s="345">
        <v>153</v>
      </c>
      <c r="B376" s="300">
        <v>1</v>
      </c>
      <c r="C376" s="336" t="s">
        <v>381</v>
      </c>
      <c r="D376" s="322" t="s">
        <v>382</v>
      </c>
      <c r="E376" s="300" t="s">
        <v>383</v>
      </c>
      <c r="F376" s="349">
        <v>7.42</v>
      </c>
      <c r="G376" s="300" t="s">
        <v>24</v>
      </c>
      <c r="H376" s="317">
        <f t="shared" si="15"/>
        <v>7.42</v>
      </c>
      <c r="I376" s="318">
        <v>250000</v>
      </c>
      <c r="J376" s="319">
        <f t="shared" si="16"/>
        <v>1250000</v>
      </c>
      <c r="K376" s="350"/>
    </row>
    <row r="377" spans="1:11" ht="18.75">
      <c r="A377" s="345">
        <v>154</v>
      </c>
      <c r="B377" s="214">
        <v>1</v>
      </c>
      <c r="C377" s="277" t="s">
        <v>214</v>
      </c>
      <c r="D377" s="348" t="s">
        <v>215</v>
      </c>
      <c r="E377" s="214" t="s">
        <v>387</v>
      </c>
      <c r="F377" s="288">
        <v>8.03</v>
      </c>
      <c r="G377" s="214" t="s">
        <v>24</v>
      </c>
      <c r="H377" s="221">
        <f t="shared" si="15"/>
        <v>8.03</v>
      </c>
      <c r="I377" s="222">
        <v>300000</v>
      </c>
      <c r="J377" s="223">
        <f t="shared" si="16"/>
        <v>1500000</v>
      </c>
      <c r="K377" s="258"/>
    </row>
    <row r="378" spans="1:11" ht="18.75">
      <c r="A378" s="345">
        <v>155</v>
      </c>
      <c r="B378" s="206">
        <v>2</v>
      </c>
      <c r="C378" s="275" t="s">
        <v>384</v>
      </c>
      <c r="D378" s="346" t="s">
        <v>385</v>
      </c>
      <c r="E378" s="206" t="s">
        <v>387</v>
      </c>
      <c r="F378" s="289">
        <v>7.65</v>
      </c>
      <c r="G378" s="206" t="s">
        <v>24</v>
      </c>
      <c r="H378" s="213">
        <f t="shared" si="15"/>
        <v>7.65</v>
      </c>
      <c r="I378" s="218">
        <v>250000</v>
      </c>
      <c r="J378" s="219">
        <f t="shared" si="16"/>
        <v>1250000</v>
      </c>
      <c r="K378" s="207"/>
    </row>
    <row r="379" spans="1:11" ht="18.75">
      <c r="A379" s="345">
        <v>156</v>
      </c>
      <c r="B379" s="225">
        <v>3</v>
      </c>
      <c r="C379" s="279" t="s">
        <v>376</v>
      </c>
      <c r="D379" s="347" t="s">
        <v>386</v>
      </c>
      <c r="E379" s="225" t="s">
        <v>387</v>
      </c>
      <c r="F379" s="290">
        <v>7.65</v>
      </c>
      <c r="G379" s="225" t="s">
        <v>24</v>
      </c>
      <c r="H379" s="226">
        <f t="shared" si="15"/>
        <v>7.65</v>
      </c>
      <c r="I379" s="227">
        <v>250000</v>
      </c>
      <c r="J379" s="228">
        <f t="shared" si="16"/>
        <v>1250000</v>
      </c>
      <c r="K379" s="259"/>
    </row>
    <row r="380" spans="1:11" ht="18.75">
      <c r="A380" s="345">
        <v>157</v>
      </c>
      <c r="B380" s="214">
        <v>1</v>
      </c>
      <c r="C380" s="277" t="s">
        <v>388</v>
      </c>
      <c r="D380" s="348" t="s">
        <v>389</v>
      </c>
      <c r="E380" s="300" t="s">
        <v>390</v>
      </c>
      <c r="F380" s="353">
        <v>7.37</v>
      </c>
      <c r="G380" s="300" t="s">
        <v>24</v>
      </c>
      <c r="H380" s="317">
        <f t="shared" si="15"/>
        <v>7.37</v>
      </c>
      <c r="I380" s="318">
        <v>250000</v>
      </c>
      <c r="J380" s="319">
        <f t="shared" si="16"/>
        <v>1250000</v>
      </c>
      <c r="K380" s="258"/>
    </row>
    <row r="381" spans="1:11" ht="18">
      <c r="A381" s="345">
        <v>158</v>
      </c>
      <c r="B381" s="356">
        <v>1</v>
      </c>
      <c r="C381" s="202" t="s">
        <v>329</v>
      </c>
      <c r="D381" s="203" t="s">
        <v>84</v>
      </c>
      <c r="E381" s="356" t="s">
        <v>398</v>
      </c>
      <c r="F381" s="357">
        <v>7.57</v>
      </c>
      <c r="G381" s="356" t="s">
        <v>24</v>
      </c>
      <c r="H381" s="358">
        <f t="shared" si="15"/>
        <v>7.57</v>
      </c>
      <c r="I381" s="318">
        <v>250000</v>
      </c>
      <c r="J381" s="319">
        <f t="shared" si="16"/>
        <v>1250000</v>
      </c>
      <c r="K381" s="359"/>
    </row>
    <row r="382" spans="1:11" ht="18">
      <c r="A382" s="345">
        <v>159</v>
      </c>
      <c r="B382" s="300">
        <v>1</v>
      </c>
      <c r="C382" s="351" t="s">
        <v>391</v>
      </c>
      <c r="D382" s="352" t="s">
        <v>82</v>
      </c>
      <c r="E382" s="300" t="s">
        <v>392</v>
      </c>
      <c r="F382" s="353">
        <v>7.85</v>
      </c>
      <c r="G382" s="300" t="s">
        <v>24</v>
      </c>
      <c r="H382" s="317">
        <f t="shared" si="15"/>
        <v>7.85</v>
      </c>
      <c r="I382" s="318">
        <v>250000</v>
      </c>
      <c r="J382" s="319">
        <f t="shared" si="16"/>
        <v>1250000</v>
      </c>
      <c r="K382" s="350"/>
    </row>
    <row r="383" spans="1:11" ht="18">
      <c r="A383" s="360">
        <v>160</v>
      </c>
      <c r="B383" s="214">
        <v>1</v>
      </c>
      <c r="C383" s="220" t="s">
        <v>34</v>
      </c>
      <c r="D383" s="210" t="s">
        <v>188</v>
      </c>
      <c r="E383" s="214" t="s">
        <v>393</v>
      </c>
      <c r="F383" s="273">
        <v>7.36</v>
      </c>
      <c r="G383" s="214" t="s">
        <v>24</v>
      </c>
      <c r="H383" s="221">
        <f t="shared" si="15"/>
        <v>7.36</v>
      </c>
      <c r="I383" s="222">
        <v>250000</v>
      </c>
      <c r="J383" s="223">
        <f t="shared" si="16"/>
        <v>1250000</v>
      </c>
      <c r="K383" s="258"/>
    </row>
    <row r="384" spans="1:11" ht="18.75">
      <c r="A384" s="266"/>
      <c r="B384" s="262"/>
      <c r="C384" s="260" t="s">
        <v>125</v>
      </c>
      <c r="D384" s="261"/>
      <c r="E384" s="237"/>
      <c r="F384" s="237"/>
      <c r="G384" s="262"/>
      <c r="H384" s="262"/>
      <c r="I384" s="263"/>
      <c r="J384" s="268">
        <f>SUM(J224:J383)</f>
        <v>223450000</v>
      </c>
      <c r="K384" s="264"/>
    </row>
    <row r="385" spans="1:11" ht="15">
      <c r="A385" s="75"/>
      <c r="B385" s="75"/>
      <c r="C385" s="75"/>
      <c r="D385" s="75"/>
      <c r="E385" s="75"/>
      <c r="F385" s="75"/>
      <c r="G385" s="75"/>
      <c r="H385" s="75"/>
      <c r="I385" s="75"/>
      <c r="J385" s="76"/>
      <c r="K385" s="75"/>
    </row>
    <row r="386" spans="3:11" ht="17.25">
      <c r="C386" s="78" t="s">
        <v>52</v>
      </c>
      <c r="D386" s="78"/>
      <c r="E386" s="78"/>
      <c r="F386" s="78"/>
      <c r="G386" s="78" t="s">
        <v>227</v>
      </c>
      <c r="H386" s="79"/>
      <c r="I386" s="78"/>
      <c r="J386" s="80" t="s">
        <v>150</v>
      </c>
      <c r="K386" s="77"/>
    </row>
    <row r="387" spans="3:11" ht="15.75">
      <c r="C387" s="81"/>
      <c r="D387" s="81"/>
      <c r="E387" s="81"/>
      <c r="F387" s="81"/>
      <c r="G387" s="81"/>
      <c r="H387" s="82"/>
      <c r="I387" s="83"/>
      <c r="J387" s="83"/>
      <c r="K387" s="321"/>
    </row>
    <row r="388" spans="3:11" ht="15.75">
      <c r="C388" s="81"/>
      <c r="D388" s="81"/>
      <c r="E388" s="81"/>
      <c r="F388" s="81"/>
      <c r="G388" s="81"/>
      <c r="H388" s="82"/>
      <c r="I388" s="83"/>
      <c r="J388" s="83"/>
      <c r="K388" s="77"/>
    </row>
    <row r="389" spans="3:11" ht="15.75">
      <c r="C389" s="81"/>
      <c r="D389" s="81"/>
      <c r="E389" s="81"/>
      <c r="F389" s="81"/>
      <c r="G389" s="81"/>
      <c r="H389" s="82"/>
      <c r="I389" s="83"/>
      <c r="J389" s="83"/>
      <c r="K389" s="77"/>
    </row>
    <row r="390" spans="3:10" ht="18">
      <c r="C390" s="84"/>
      <c r="D390" s="84"/>
      <c r="E390" s="81"/>
      <c r="F390" s="84"/>
      <c r="G390" s="85" t="s">
        <v>228</v>
      </c>
      <c r="H390" s="86"/>
      <c r="I390" s="85"/>
      <c r="J390" s="87" t="s">
        <v>149</v>
      </c>
    </row>
    <row r="391" spans="3:10" ht="18">
      <c r="C391" s="84"/>
      <c r="D391" s="84"/>
      <c r="E391" s="81"/>
      <c r="F391" s="84"/>
      <c r="G391" s="85"/>
      <c r="H391" s="86"/>
      <c r="I391" s="85"/>
      <c r="J391" s="87"/>
    </row>
    <row r="392" spans="3:10" ht="18">
      <c r="C392" s="84"/>
      <c r="D392" s="84"/>
      <c r="E392" s="81"/>
      <c r="F392" s="84"/>
      <c r="G392" s="85"/>
      <c r="H392" s="86"/>
      <c r="I392" s="85"/>
      <c r="J392" s="87"/>
    </row>
    <row r="393" spans="3:10" ht="18">
      <c r="C393" s="84"/>
      <c r="D393" s="84"/>
      <c r="E393" s="81"/>
      <c r="F393" s="84"/>
      <c r="G393" s="85"/>
      <c r="H393" s="86"/>
      <c r="I393" s="85"/>
      <c r="J393" s="87"/>
    </row>
    <row r="394" spans="3:10" ht="18">
      <c r="C394" s="84"/>
      <c r="D394" s="84"/>
      <c r="E394" s="81"/>
      <c r="F394" s="84"/>
      <c r="G394" s="85"/>
      <c r="H394" s="86"/>
      <c r="I394" s="85"/>
      <c r="J394" s="87"/>
    </row>
    <row r="395" spans="3:10" ht="18">
      <c r="C395" s="84"/>
      <c r="D395" s="84"/>
      <c r="E395" s="81"/>
      <c r="F395" s="84"/>
      <c r="G395" s="85"/>
      <c r="H395" s="86"/>
      <c r="I395" s="85"/>
      <c r="J395" s="87"/>
    </row>
    <row r="396" spans="3:10" ht="18">
      <c r="C396" s="84"/>
      <c r="D396" s="84"/>
      <c r="E396" s="81"/>
      <c r="F396" s="84"/>
      <c r="G396" s="85"/>
      <c r="H396" s="86"/>
      <c r="I396" s="85"/>
      <c r="J396" s="87"/>
    </row>
    <row r="397" spans="3:10" ht="18">
      <c r="C397" s="84"/>
      <c r="D397" s="84"/>
      <c r="E397" s="81"/>
      <c r="F397" s="84"/>
      <c r="G397" s="85"/>
      <c r="H397" s="86"/>
      <c r="I397" s="85"/>
      <c r="J397" s="87"/>
    </row>
    <row r="398" spans="3:10" ht="18">
      <c r="C398" s="84"/>
      <c r="D398" s="84"/>
      <c r="E398" s="81"/>
      <c r="F398" s="84"/>
      <c r="G398" s="85"/>
      <c r="H398" s="86"/>
      <c r="I398" s="85"/>
      <c r="J398" s="87"/>
    </row>
    <row r="399" spans="3:10" ht="18">
      <c r="C399" s="84"/>
      <c r="D399" s="84"/>
      <c r="E399" s="81"/>
      <c r="F399" s="84"/>
      <c r="G399" s="85"/>
      <c r="H399" s="86"/>
      <c r="I399" s="85"/>
      <c r="J399" s="87"/>
    </row>
    <row r="400" spans="3:10" ht="18">
      <c r="C400" s="84"/>
      <c r="D400" s="84"/>
      <c r="E400" s="81"/>
      <c r="F400" s="84"/>
      <c r="G400" s="85"/>
      <c r="H400" s="86"/>
      <c r="I400" s="85"/>
      <c r="J400" s="87"/>
    </row>
    <row r="401" spans="3:10" ht="18">
      <c r="C401" s="84"/>
      <c r="D401" s="84"/>
      <c r="E401" s="81"/>
      <c r="F401" s="84"/>
      <c r="G401" s="85"/>
      <c r="H401" s="86"/>
      <c r="I401" s="85"/>
      <c r="J401" s="87"/>
    </row>
    <row r="402" spans="3:10" ht="18">
      <c r="C402" s="84"/>
      <c r="D402" s="84"/>
      <c r="E402" s="81"/>
      <c r="F402" s="84"/>
      <c r="G402" s="85"/>
      <c r="H402" s="86"/>
      <c r="I402" s="85"/>
      <c r="J402" s="87"/>
    </row>
    <row r="403" spans="3:10" ht="18">
      <c r="C403" s="84"/>
      <c r="D403" s="84"/>
      <c r="E403" s="81"/>
      <c r="F403" s="84"/>
      <c r="G403" s="85"/>
      <c r="H403" s="86"/>
      <c r="I403" s="85"/>
      <c r="J403" s="87"/>
    </row>
    <row r="404" spans="3:10" ht="18">
      <c r="C404" s="84"/>
      <c r="D404" s="84"/>
      <c r="E404" s="81"/>
      <c r="F404" s="84"/>
      <c r="G404" s="85"/>
      <c r="H404" s="86"/>
      <c r="I404" s="85"/>
      <c r="J404" s="87"/>
    </row>
    <row r="405" spans="3:10" ht="18">
      <c r="C405" s="84"/>
      <c r="D405" s="84"/>
      <c r="E405" s="81"/>
      <c r="F405" s="84"/>
      <c r="G405" s="85"/>
      <c r="H405" s="86"/>
      <c r="I405" s="85"/>
      <c r="J405" s="87"/>
    </row>
    <row r="406" spans="3:10" ht="18">
      <c r="C406" s="84"/>
      <c r="D406" s="84"/>
      <c r="E406" s="81"/>
      <c r="F406" s="84"/>
      <c r="G406" s="85"/>
      <c r="H406" s="86"/>
      <c r="I406" s="85"/>
      <c r="J406" s="87"/>
    </row>
    <row r="407" spans="3:10" ht="18">
      <c r="C407" s="84"/>
      <c r="D407" s="84"/>
      <c r="E407" s="81"/>
      <c r="F407" s="84"/>
      <c r="G407" s="85"/>
      <c r="H407" s="86"/>
      <c r="I407" s="85"/>
      <c r="J407" s="87"/>
    </row>
    <row r="408" spans="3:10" ht="18">
      <c r="C408" s="84"/>
      <c r="D408" s="84"/>
      <c r="E408" s="81"/>
      <c r="F408" s="84"/>
      <c r="G408" s="85"/>
      <c r="H408" s="86"/>
      <c r="I408" s="85"/>
      <c r="J408" s="87"/>
    </row>
    <row r="409" spans="3:10" ht="18">
      <c r="C409" s="84"/>
      <c r="D409" s="84"/>
      <c r="E409" s="81"/>
      <c r="F409" s="84"/>
      <c r="G409" s="85"/>
      <c r="H409" s="86"/>
      <c r="I409" s="85"/>
      <c r="J409" s="87"/>
    </row>
    <row r="410" spans="3:10" ht="18">
      <c r="C410" s="84"/>
      <c r="D410" s="84"/>
      <c r="E410" s="81"/>
      <c r="F410" s="84"/>
      <c r="G410" s="85"/>
      <c r="H410" s="86"/>
      <c r="I410" s="85"/>
      <c r="J410" s="87"/>
    </row>
    <row r="411" spans="3:10" ht="18">
      <c r="C411" s="84"/>
      <c r="D411" s="84"/>
      <c r="E411" s="81"/>
      <c r="F411" s="84"/>
      <c r="G411" s="85"/>
      <c r="H411" s="86"/>
      <c r="I411" s="85"/>
      <c r="J411" s="87"/>
    </row>
    <row r="412" spans="3:10" ht="18">
      <c r="C412" s="84"/>
      <c r="D412" s="84"/>
      <c r="E412" s="81"/>
      <c r="F412" s="84"/>
      <c r="G412" s="85"/>
      <c r="H412" s="86"/>
      <c r="I412" s="85"/>
      <c r="J412" s="87"/>
    </row>
    <row r="413" spans="3:10" ht="18">
      <c r="C413" s="84"/>
      <c r="D413" s="84"/>
      <c r="E413" s="81"/>
      <c r="F413" s="84"/>
      <c r="G413" s="85"/>
      <c r="H413" s="86"/>
      <c r="I413" s="85"/>
      <c r="J413" s="87"/>
    </row>
    <row r="414" spans="3:10" ht="18">
      <c r="C414" s="84"/>
      <c r="D414" s="84"/>
      <c r="E414" s="81"/>
      <c r="F414" s="84"/>
      <c r="G414" s="85"/>
      <c r="H414" s="86"/>
      <c r="I414" s="85"/>
      <c r="J414" s="87"/>
    </row>
    <row r="415" spans="3:10" ht="18">
      <c r="C415" s="84"/>
      <c r="D415" s="84"/>
      <c r="E415" s="81"/>
      <c r="F415" s="84"/>
      <c r="G415" s="85"/>
      <c r="H415" s="86"/>
      <c r="I415" s="85"/>
      <c r="J415" s="87"/>
    </row>
    <row r="416" spans="3:10" ht="18">
      <c r="C416" s="84"/>
      <c r="D416" s="84"/>
      <c r="E416" s="81"/>
      <c r="F416" s="84"/>
      <c r="G416" s="85"/>
      <c r="H416" s="86"/>
      <c r="I416" s="85"/>
      <c r="J416" s="87"/>
    </row>
    <row r="417" spans="3:10" ht="18">
      <c r="C417" s="84"/>
      <c r="D417" s="84"/>
      <c r="E417" s="81"/>
      <c r="F417" s="84"/>
      <c r="G417" s="85"/>
      <c r="H417" s="86"/>
      <c r="I417" s="85"/>
      <c r="J417" s="87"/>
    </row>
    <row r="418" spans="3:10" ht="18">
      <c r="C418" s="84"/>
      <c r="D418" s="84"/>
      <c r="E418" s="81"/>
      <c r="F418" s="84"/>
      <c r="G418" s="85"/>
      <c r="H418" s="86"/>
      <c r="I418" s="85"/>
      <c r="J418" s="87"/>
    </row>
    <row r="419" spans="3:10" ht="18">
      <c r="C419" s="84"/>
      <c r="D419" s="84"/>
      <c r="E419" s="81"/>
      <c r="F419" s="84"/>
      <c r="G419" s="85"/>
      <c r="H419" s="86"/>
      <c r="I419" s="85"/>
      <c r="J419" s="87"/>
    </row>
    <row r="420" spans="3:10" ht="18">
      <c r="C420" s="84"/>
      <c r="D420" s="84"/>
      <c r="E420" s="81"/>
      <c r="F420" s="84"/>
      <c r="G420" s="85"/>
      <c r="H420" s="86"/>
      <c r="I420" s="85"/>
      <c r="J420" s="87"/>
    </row>
    <row r="421" spans="3:10" ht="18">
      <c r="C421" s="84"/>
      <c r="D421" s="84"/>
      <c r="E421" s="81"/>
      <c r="F421" s="84"/>
      <c r="G421" s="85"/>
      <c r="H421" s="86"/>
      <c r="I421" s="85"/>
      <c r="J421" s="87"/>
    </row>
    <row r="422" spans="3:10" ht="18">
      <c r="C422" s="84"/>
      <c r="D422" s="84"/>
      <c r="E422" s="81"/>
      <c r="F422" s="84"/>
      <c r="G422" s="85"/>
      <c r="H422" s="86"/>
      <c r="I422" s="85"/>
      <c r="J422" s="87"/>
    </row>
    <row r="423" spans="3:10" ht="18">
      <c r="C423" s="84"/>
      <c r="D423" s="84"/>
      <c r="E423" s="81"/>
      <c r="F423" s="84"/>
      <c r="G423" s="85"/>
      <c r="H423" s="86"/>
      <c r="I423" s="85"/>
      <c r="J423" s="87"/>
    </row>
    <row r="424" spans="3:10" ht="18">
      <c r="C424" s="84"/>
      <c r="D424" s="84"/>
      <c r="E424" s="81"/>
      <c r="F424" s="84"/>
      <c r="G424" s="85"/>
      <c r="H424" s="86"/>
      <c r="I424" s="85"/>
      <c r="J424" s="87"/>
    </row>
    <row r="425" spans="3:10" ht="18">
      <c r="C425" s="84"/>
      <c r="D425" s="84"/>
      <c r="E425" s="81"/>
      <c r="F425" s="84"/>
      <c r="G425" s="85"/>
      <c r="H425" s="86"/>
      <c r="I425" s="85"/>
      <c r="J425" s="87"/>
    </row>
    <row r="426" spans="3:10" ht="18">
      <c r="C426" s="84"/>
      <c r="D426" s="84"/>
      <c r="E426" s="81"/>
      <c r="F426" s="84"/>
      <c r="G426" s="85"/>
      <c r="H426" s="86"/>
      <c r="I426" s="85"/>
      <c r="J426" s="87"/>
    </row>
    <row r="427" spans="3:10" ht="18">
      <c r="C427" s="84"/>
      <c r="D427" s="84"/>
      <c r="E427" s="81"/>
      <c r="F427" s="84"/>
      <c r="G427" s="85"/>
      <c r="H427" s="86"/>
      <c r="I427" s="85"/>
      <c r="J427" s="87"/>
    </row>
    <row r="428" spans="3:10" ht="18">
      <c r="C428" s="84"/>
      <c r="D428" s="84"/>
      <c r="E428" s="81"/>
      <c r="F428" s="84"/>
      <c r="G428" s="85"/>
      <c r="H428" s="86"/>
      <c r="I428" s="85"/>
      <c r="J428" s="87"/>
    </row>
    <row r="429" spans="3:10" ht="18">
      <c r="C429" s="84"/>
      <c r="D429" s="84"/>
      <c r="E429" s="81"/>
      <c r="F429" s="84"/>
      <c r="G429" s="85"/>
      <c r="H429" s="86"/>
      <c r="I429" s="85"/>
      <c r="J429" s="87"/>
    </row>
    <row r="430" spans="3:10" ht="18">
      <c r="C430" s="84"/>
      <c r="D430" s="84"/>
      <c r="E430" s="81"/>
      <c r="F430" s="84"/>
      <c r="G430" s="85"/>
      <c r="H430" s="86"/>
      <c r="I430" s="85"/>
      <c r="J430" s="87"/>
    </row>
    <row r="431" spans="3:10" ht="18">
      <c r="C431" s="84"/>
      <c r="D431" s="84"/>
      <c r="E431" s="81"/>
      <c r="F431" s="84"/>
      <c r="G431" s="85"/>
      <c r="H431" s="86"/>
      <c r="I431" s="85"/>
      <c r="J431" s="87"/>
    </row>
    <row r="432" spans="3:10" ht="18">
      <c r="C432" s="84"/>
      <c r="D432" s="84"/>
      <c r="E432" s="81"/>
      <c r="F432" s="84"/>
      <c r="G432" s="85"/>
      <c r="H432" s="86"/>
      <c r="I432" s="85"/>
      <c r="J432" s="87"/>
    </row>
    <row r="433" spans="3:10" ht="18">
      <c r="C433" s="84"/>
      <c r="D433" s="84"/>
      <c r="E433" s="81"/>
      <c r="F433" s="84"/>
      <c r="G433" s="85"/>
      <c r="H433" s="86"/>
      <c r="I433" s="85"/>
      <c r="J433" s="87"/>
    </row>
    <row r="434" spans="3:10" ht="18">
      <c r="C434" s="84"/>
      <c r="D434" s="84"/>
      <c r="E434" s="81"/>
      <c r="F434" s="84"/>
      <c r="G434" s="85"/>
      <c r="H434" s="86"/>
      <c r="I434" s="85"/>
      <c r="J434" s="87"/>
    </row>
    <row r="435" spans="3:10" ht="18">
      <c r="C435" s="84"/>
      <c r="D435" s="84"/>
      <c r="E435" s="81"/>
      <c r="F435" s="84"/>
      <c r="G435" s="85"/>
      <c r="H435" s="86"/>
      <c r="I435" s="85"/>
      <c r="J435" s="87"/>
    </row>
    <row r="436" spans="3:10" ht="18">
      <c r="C436" s="84"/>
      <c r="D436" s="84"/>
      <c r="E436" s="81"/>
      <c r="F436" s="84"/>
      <c r="G436" s="85"/>
      <c r="H436" s="86"/>
      <c r="I436" s="85"/>
      <c r="J436" s="87"/>
    </row>
    <row r="437" spans="3:11" ht="18">
      <c r="C437" s="84"/>
      <c r="D437" s="84"/>
      <c r="E437" s="81"/>
      <c r="F437" s="84"/>
      <c r="G437" s="85"/>
      <c r="H437" s="86"/>
      <c r="I437" s="85"/>
      <c r="J437" s="87"/>
      <c r="K437" s="354">
        <f>J384-12500000</f>
        <v>210950000</v>
      </c>
    </row>
    <row r="438" spans="3:10" ht="18">
      <c r="C438" s="84"/>
      <c r="D438" s="84"/>
      <c r="E438" s="81"/>
      <c r="F438" s="84"/>
      <c r="G438" s="85"/>
      <c r="H438" s="86"/>
      <c r="I438" s="85"/>
      <c r="J438" s="87"/>
    </row>
    <row r="439" spans="1:11" ht="17.25">
      <c r="A439" s="433" t="s">
        <v>151</v>
      </c>
      <c r="B439" s="433"/>
      <c r="C439" s="433"/>
      <c r="D439" s="433"/>
      <c r="E439" s="433"/>
      <c r="F439" s="433"/>
      <c r="G439" s="433"/>
      <c r="H439" s="433"/>
      <c r="I439" s="433"/>
      <c r="J439" s="433"/>
      <c r="K439" s="433"/>
    </row>
    <row r="440" spans="1:11" ht="17.25" customHeight="1">
      <c r="A440" s="413" t="s">
        <v>229</v>
      </c>
      <c r="B440" s="413"/>
      <c r="C440" s="413"/>
      <c r="D440" s="413"/>
      <c r="E440" s="413"/>
      <c r="F440" s="413"/>
      <c r="G440" s="413"/>
      <c r="H440" s="413"/>
      <c r="I440" s="413"/>
      <c r="J440" s="413"/>
      <c r="K440" s="413"/>
    </row>
    <row r="441" spans="1:11" ht="15.75">
      <c r="A441" s="1"/>
      <c r="B441" s="265"/>
      <c r="C441" s="3"/>
      <c r="D441" s="3"/>
      <c r="E441" s="4"/>
      <c r="F441" s="3"/>
      <c r="G441" s="5"/>
      <c r="H441" s="5"/>
      <c r="I441" s="6"/>
      <c r="J441" s="7"/>
      <c r="K441" s="3"/>
    </row>
    <row r="442" spans="1:11" ht="18.75">
      <c r="A442" s="231" t="s">
        <v>3</v>
      </c>
      <c r="B442" s="232" t="s">
        <v>4</v>
      </c>
      <c r="C442" s="233"/>
      <c r="D442" s="234"/>
      <c r="E442" s="235"/>
      <c r="F442" s="236" t="s">
        <v>5</v>
      </c>
      <c r="G442" s="237"/>
      <c r="H442" s="237"/>
      <c r="I442" s="238" t="s">
        <v>6</v>
      </c>
      <c r="J442" s="239" t="s">
        <v>7</v>
      </c>
      <c r="K442" s="240" t="s">
        <v>8</v>
      </c>
    </row>
    <row r="443" spans="1:11" ht="18.75">
      <c r="A443" s="241" t="s">
        <v>9</v>
      </c>
      <c r="B443" s="242" t="s">
        <v>9</v>
      </c>
      <c r="C443" s="243" t="s">
        <v>10</v>
      </c>
      <c r="D443" s="242"/>
      <c r="E443" s="244" t="s">
        <v>11</v>
      </c>
      <c r="F443" s="244" t="s">
        <v>12</v>
      </c>
      <c r="G443" s="245" t="s">
        <v>13</v>
      </c>
      <c r="H443" s="245" t="s">
        <v>7</v>
      </c>
      <c r="I443" s="246" t="s">
        <v>14</v>
      </c>
      <c r="J443" s="247" t="s">
        <v>15</v>
      </c>
      <c r="K443" s="245" t="s">
        <v>16</v>
      </c>
    </row>
    <row r="444" spans="1:11" ht="18.75">
      <c r="A444" s="248"/>
      <c r="B444" s="249" t="s">
        <v>17</v>
      </c>
      <c r="C444" s="250"/>
      <c r="D444" s="251"/>
      <c r="E444" s="252"/>
      <c r="F444" s="252" t="s">
        <v>18</v>
      </c>
      <c r="G444" s="253" t="s">
        <v>19</v>
      </c>
      <c r="H444" s="253"/>
      <c r="I444" s="254"/>
      <c r="J444" s="254" t="s">
        <v>20</v>
      </c>
      <c r="K444" s="255"/>
    </row>
    <row r="445" spans="1:11" ht="19.5" customHeight="1">
      <c r="A445" s="256">
        <v>1</v>
      </c>
      <c r="B445" s="204">
        <v>1</v>
      </c>
      <c r="C445" s="202" t="s">
        <v>21</v>
      </c>
      <c r="D445" s="203" t="s">
        <v>39</v>
      </c>
      <c r="E445" s="204" t="s">
        <v>152</v>
      </c>
      <c r="F445" s="271">
        <v>8.9</v>
      </c>
      <c r="G445" s="204" t="s">
        <v>32</v>
      </c>
      <c r="H445" s="212">
        <f>F445</f>
        <v>8.9</v>
      </c>
      <c r="I445" s="216">
        <v>250000</v>
      </c>
      <c r="J445" s="217">
        <f>I445*5</f>
        <v>1250000</v>
      </c>
      <c r="K445" s="205"/>
    </row>
    <row r="446" spans="1:11" ht="19.5" customHeight="1">
      <c r="A446" s="257">
        <v>2</v>
      </c>
      <c r="B446" s="206">
        <v>2</v>
      </c>
      <c r="C446" s="269" t="s">
        <v>73</v>
      </c>
      <c r="D446" s="270" t="s">
        <v>74</v>
      </c>
      <c r="E446" s="206" t="s">
        <v>152</v>
      </c>
      <c r="F446" s="272">
        <v>8.24</v>
      </c>
      <c r="G446" s="206" t="s">
        <v>24</v>
      </c>
      <c r="H446" s="213">
        <f>F446</f>
        <v>8.24</v>
      </c>
      <c r="I446" s="218">
        <v>250000</v>
      </c>
      <c r="J446" s="219">
        <f>I446*5</f>
        <v>1250000</v>
      </c>
      <c r="K446" s="207"/>
    </row>
    <row r="447" spans="1:13" ht="19.5" customHeight="1">
      <c r="A447" s="257">
        <v>3</v>
      </c>
      <c r="B447" s="206">
        <v>3</v>
      </c>
      <c r="C447" s="229" t="s">
        <v>50</v>
      </c>
      <c r="D447" s="211" t="s">
        <v>172</v>
      </c>
      <c r="E447" s="206" t="s">
        <v>152</v>
      </c>
      <c r="F447" s="272">
        <v>8.14</v>
      </c>
      <c r="G447" s="206" t="s">
        <v>24</v>
      </c>
      <c r="H447" s="213">
        <f aca="true" t="shared" si="17" ref="H447:H502">F447</f>
        <v>8.14</v>
      </c>
      <c r="I447" s="218">
        <v>250000</v>
      </c>
      <c r="J447" s="219">
        <f aca="true" t="shared" si="18" ref="J447:J498">I447*5</f>
        <v>1250000</v>
      </c>
      <c r="K447" s="207"/>
      <c r="L447">
        <f>107*250000</f>
        <v>26750000</v>
      </c>
      <c r="M447">
        <f>300*18</f>
        <v>5400</v>
      </c>
    </row>
    <row r="448" spans="1:12" ht="19.5" customHeight="1">
      <c r="A448" s="257">
        <v>4</v>
      </c>
      <c r="B448" s="206">
        <v>4</v>
      </c>
      <c r="C448" s="229" t="s">
        <v>40</v>
      </c>
      <c r="D448" s="211" t="s">
        <v>19</v>
      </c>
      <c r="E448" s="206" t="s">
        <v>152</v>
      </c>
      <c r="F448" s="272">
        <v>8.17</v>
      </c>
      <c r="G448" s="206" t="s">
        <v>24</v>
      </c>
      <c r="H448" s="213">
        <f t="shared" si="17"/>
        <v>8.17</v>
      </c>
      <c r="I448" s="218">
        <v>250000</v>
      </c>
      <c r="J448" s="219">
        <f t="shared" si="18"/>
        <v>1250000</v>
      </c>
      <c r="K448" s="207"/>
      <c r="L448">
        <f>89*250000*6</f>
        <v>133500000</v>
      </c>
    </row>
    <row r="449" spans="1:12" ht="19.5" customHeight="1">
      <c r="A449" s="257">
        <v>5</v>
      </c>
      <c r="B449" s="206">
        <v>5</v>
      </c>
      <c r="C449" s="229" t="s">
        <v>141</v>
      </c>
      <c r="D449" s="211" t="s">
        <v>171</v>
      </c>
      <c r="E449" s="206" t="s">
        <v>152</v>
      </c>
      <c r="F449" s="272">
        <v>8.1</v>
      </c>
      <c r="G449" s="206" t="s">
        <v>24</v>
      </c>
      <c r="H449" s="213">
        <f t="shared" si="17"/>
        <v>8.1</v>
      </c>
      <c r="I449" s="218">
        <v>250000</v>
      </c>
      <c r="J449" s="219">
        <f t="shared" si="18"/>
        <v>1250000</v>
      </c>
      <c r="K449" s="207"/>
      <c r="L449">
        <f>250*6</f>
        <v>1500</v>
      </c>
    </row>
    <row r="450" spans="1:12" ht="19.5" customHeight="1">
      <c r="A450" s="257">
        <v>6</v>
      </c>
      <c r="B450" s="206">
        <v>6</v>
      </c>
      <c r="C450" s="229" t="s">
        <v>34</v>
      </c>
      <c r="D450" s="211" t="s">
        <v>170</v>
      </c>
      <c r="E450" s="206" t="s">
        <v>152</v>
      </c>
      <c r="F450" s="272">
        <v>8.1</v>
      </c>
      <c r="G450" s="206" t="s">
        <v>24</v>
      </c>
      <c r="H450" s="213">
        <f t="shared" si="17"/>
        <v>8.1</v>
      </c>
      <c r="I450" s="218">
        <v>250000</v>
      </c>
      <c r="J450" s="219">
        <f t="shared" si="18"/>
        <v>1250000</v>
      </c>
      <c r="K450" s="207"/>
      <c r="L450">
        <f>L449*64</f>
        <v>96000</v>
      </c>
    </row>
    <row r="451" spans="1:12" ht="19.5" customHeight="1">
      <c r="A451" s="257">
        <v>7</v>
      </c>
      <c r="B451" s="206">
        <v>7</v>
      </c>
      <c r="C451" s="229" t="s">
        <v>169</v>
      </c>
      <c r="D451" s="211" t="s">
        <v>41</v>
      </c>
      <c r="E451" s="206" t="s">
        <v>152</v>
      </c>
      <c r="F451" s="272">
        <v>8.1</v>
      </c>
      <c r="G451" s="206" t="s">
        <v>24</v>
      </c>
      <c r="H451" s="213">
        <f t="shared" si="17"/>
        <v>8.1</v>
      </c>
      <c r="I451" s="218">
        <v>250000</v>
      </c>
      <c r="J451" s="219">
        <f t="shared" si="18"/>
        <v>1250000</v>
      </c>
      <c r="K451" s="207"/>
      <c r="L451">
        <f>M447+L450</f>
        <v>101400</v>
      </c>
    </row>
    <row r="452" spans="1:12" ht="19.5" customHeight="1">
      <c r="A452" s="257">
        <v>8</v>
      </c>
      <c r="B452" s="206">
        <v>8</v>
      </c>
      <c r="C452" s="229" t="s">
        <v>72</v>
      </c>
      <c r="D452" s="211" t="s">
        <v>39</v>
      </c>
      <c r="E452" s="206" t="s">
        <v>152</v>
      </c>
      <c r="F452" s="272">
        <v>8</v>
      </c>
      <c r="G452" s="206" t="s">
        <v>24</v>
      </c>
      <c r="H452" s="213">
        <f t="shared" si="17"/>
        <v>8</v>
      </c>
      <c r="I452" s="218">
        <v>250000</v>
      </c>
      <c r="J452" s="219">
        <f t="shared" si="18"/>
        <v>1250000</v>
      </c>
      <c r="K452" s="207"/>
      <c r="L452">
        <f>9*250*5</f>
        <v>11250</v>
      </c>
    </row>
    <row r="453" spans="1:12" ht="19.5" customHeight="1">
      <c r="A453" s="257">
        <v>9</v>
      </c>
      <c r="B453" s="206">
        <v>9</v>
      </c>
      <c r="C453" s="269" t="s">
        <v>109</v>
      </c>
      <c r="D453" s="270" t="s">
        <v>132</v>
      </c>
      <c r="E453" s="206" t="s">
        <v>152</v>
      </c>
      <c r="F453" s="272">
        <v>7.97</v>
      </c>
      <c r="G453" s="206" t="s">
        <v>24</v>
      </c>
      <c r="H453" s="213">
        <f t="shared" si="17"/>
        <v>7.97</v>
      </c>
      <c r="I453" s="218">
        <v>200000</v>
      </c>
      <c r="J453" s="219">
        <f t="shared" si="18"/>
        <v>1000000</v>
      </c>
      <c r="K453" s="207"/>
      <c r="L453">
        <f>SUM(L451:L452)</f>
        <v>112650</v>
      </c>
    </row>
    <row r="454" spans="1:11" ht="19.5" customHeight="1">
      <c r="A454" s="257">
        <v>10</v>
      </c>
      <c r="B454" s="208">
        <v>10</v>
      </c>
      <c r="C454" s="229" t="s">
        <v>123</v>
      </c>
      <c r="D454" s="211" t="s">
        <v>30</v>
      </c>
      <c r="E454" s="206" t="s">
        <v>152</v>
      </c>
      <c r="F454" s="272">
        <v>7.86</v>
      </c>
      <c r="G454" s="206" t="s">
        <v>24</v>
      </c>
      <c r="H454" s="213">
        <f t="shared" si="17"/>
        <v>7.86</v>
      </c>
      <c r="I454" s="218">
        <v>200000</v>
      </c>
      <c r="J454" s="219">
        <f t="shared" si="18"/>
        <v>1000000</v>
      </c>
      <c r="K454" s="209"/>
    </row>
    <row r="455" spans="1:12" ht="19.5" customHeight="1">
      <c r="A455" s="257">
        <v>11</v>
      </c>
      <c r="B455" s="206">
        <v>11</v>
      </c>
      <c r="C455" s="229" t="s">
        <v>168</v>
      </c>
      <c r="D455" s="211" t="s">
        <v>167</v>
      </c>
      <c r="E455" s="206" t="s">
        <v>152</v>
      </c>
      <c r="F455" s="272">
        <v>7.79</v>
      </c>
      <c r="G455" s="206" t="s">
        <v>24</v>
      </c>
      <c r="H455" s="213">
        <f t="shared" si="17"/>
        <v>7.79</v>
      </c>
      <c r="I455" s="218">
        <v>200000</v>
      </c>
      <c r="J455" s="219">
        <f t="shared" si="18"/>
        <v>1000000</v>
      </c>
      <c r="K455" s="207"/>
      <c r="L455">
        <f>113-25</f>
        <v>88</v>
      </c>
    </row>
    <row r="456" spans="1:11" ht="19.5" customHeight="1">
      <c r="A456" s="257">
        <v>12</v>
      </c>
      <c r="B456" s="206">
        <v>12</v>
      </c>
      <c r="C456" s="229" t="s">
        <v>166</v>
      </c>
      <c r="D456" s="211" t="s">
        <v>41</v>
      </c>
      <c r="E456" s="206" t="s">
        <v>152</v>
      </c>
      <c r="F456" s="272">
        <v>7.76</v>
      </c>
      <c r="G456" s="206" t="s">
        <v>24</v>
      </c>
      <c r="H456" s="213">
        <f t="shared" si="17"/>
        <v>7.76</v>
      </c>
      <c r="I456" s="218">
        <v>200000</v>
      </c>
      <c r="J456" s="219">
        <f t="shared" si="18"/>
        <v>1000000</v>
      </c>
      <c r="K456" s="207"/>
    </row>
    <row r="457" spans="1:11" ht="19.5" customHeight="1">
      <c r="A457" s="257">
        <v>13</v>
      </c>
      <c r="B457" s="206">
        <v>13</v>
      </c>
      <c r="C457" s="229" t="s">
        <v>165</v>
      </c>
      <c r="D457" s="211" t="s">
        <v>81</v>
      </c>
      <c r="E457" s="206" t="s">
        <v>152</v>
      </c>
      <c r="F457" s="272">
        <v>7.66</v>
      </c>
      <c r="G457" s="206" t="s">
        <v>24</v>
      </c>
      <c r="H457" s="213">
        <f t="shared" si="17"/>
        <v>7.66</v>
      </c>
      <c r="I457" s="218">
        <v>200000</v>
      </c>
      <c r="J457" s="219">
        <f t="shared" si="18"/>
        <v>1000000</v>
      </c>
      <c r="K457" s="207"/>
    </row>
    <row r="458" spans="1:11" ht="19.5" customHeight="1">
      <c r="A458" s="257">
        <v>14</v>
      </c>
      <c r="B458" s="206">
        <v>14</v>
      </c>
      <c r="C458" s="229" t="s">
        <v>123</v>
      </c>
      <c r="D458" s="211" t="s">
        <v>164</v>
      </c>
      <c r="E458" s="206" t="s">
        <v>152</v>
      </c>
      <c r="F458" s="272">
        <v>7.62</v>
      </c>
      <c r="G458" s="206" t="s">
        <v>24</v>
      </c>
      <c r="H458" s="213">
        <f t="shared" si="17"/>
        <v>7.62</v>
      </c>
      <c r="I458" s="218">
        <v>200000</v>
      </c>
      <c r="J458" s="219">
        <f t="shared" si="18"/>
        <v>1000000</v>
      </c>
      <c r="K458" s="207"/>
    </row>
    <row r="459" spans="1:11" ht="19.5" customHeight="1">
      <c r="A459" s="257">
        <v>15</v>
      </c>
      <c r="B459" s="206">
        <v>15</v>
      </c>
      <c r="C459" s="229" t="s">
        <v>21</v>
      </c>
      <c r="D459" s="211" t="s">
        <v>41</v>
      </c>
      <c r="E459" s="206" t="s">
        <v>152</v>
      </c>
      <c r="F459" s="272">
        <v>7.62</v>
      </c>
      <c r="G459" s="206" t="s">
        <v>24</v>
      </c>
      <c r="H459" s="213">
        <f t="shared" si="17"/>
        <v>7.62</v>
      </c>
      <c r="I459" s="218">
        <v>200000</v>
      </c>
      <c r="J459" s="219">
        <f t="shared" si="18"/>
        <v>1000000</v>
      </c>
      <c r="K459" s="207"/>
    </row>
    <row r="460" spans="1:11" ht="19.5" customHeight="1">
      <c r="A460" s="257">
        <v>16</v>
      </c>
      <c r="B460" s="206">
        <v>16</v>
      </c>
      <c r="C460" s="269" t="s">
        <v>50</v>
      </c>
      <c r="D460" s="270" t="s">
        <v>35</v>
      </c>
      <c r="E460" s="206" t="s">
        <v>152</v>
      </c>
      <c r="F460" s="272">
        <v>7.59</v>
      </c>
      <c r="G460" s="206" t="s">
        <v>24</v>
      </c>
      <c r="H460" s="213">
        <f t="shared" si="17"/>
        <v>7.59</v>
      </c>
      <c r="I460" s="218">
        <v>200000</v>
      </c>
      <c r="J460" s="219">
        <f t="shared" si="18"/>
        <v>1000000</v>
      </c>
      <c r="K460" s="207"/>
    </row>
    <row r="461" spans="1:11" ht="19.5" customHeight="1">
      <c r="A461" s="257">
        <v>17</v>
      </c>
      <c r="B461" s="206">
        <v>17</v>
      </c>
      <c r="C461" s="229" t="s">
        <v>21</v>
      </c>
      <c r="D461" s="211" t="s">
        <v>96</v>
      </c>
      <c r="E461" s="206" t="s">
        <v>152</v>
      </c>
      <c r="F461" s="272">
        <v>7.55</v>
      </c>
      <c r="G461" s="206" t="s">
        <v>24</v>
      </c>
      <c r="H461" s="213">
        <f t="shared" si="17"/>
        <v>7.55</v>
      </c>
      <c r="I461" s="218">
        <v>200000</v>
      </c>
      <c r="J461" s="219">
        <f t="shared" si="18"/>
        <v>1000000</v>
      </c>
      <c r="K461" s="207"/>
    </row>
    <row r="462" spans="1:11" ht="19.5" customHeight="1">
      <c r="A462" s="257">
        <v>18</v>
      </c>
      <c r="B462" s="225">
        <v>18</v>
      </c>
      <c r="C462" s="224" t="s">
        <v>163</v>
      </c>
      <c r="D462" s="230" t="s">
        <v>162</v>
      </c>
      <c r="E462" s="225" t="s">
        <v>152</v>
      </c>
      <c r="F462" s="292">
        <v>7.55</v>
      </c>
      <c r="G462" s="225" t="s">
        <v>24</v>
      </c>
      <c r="H462" s="226">
        <f t="shared" si="17"/>
        <v>7.55</v>
      </c>
      <c r="I462" s="227">
        <v>200000</v>
      </c>
      <c r="J462" s="228">
        <f t="shared" si="18"/>
        <v>1000000</v>
      </c>
      <c r="K462" s="259"/>
    </row>
    <row r="463" spans="1:11" ht="19.5" customHeight="1">
      <c r="A463" s="257">
        <v>19</v>
      </c>
      <c r="B463" s="214">
        <v>1</v>
      </c>
      <c r="C463" s="220" t="s">
        <v>143</v>
      </c>
      <c r="D463" s="210" t="s">
        <v>43</v>
      </c>
      <c r="E463" s="214" t="s">
        <v>153</v>
      </c>
      <c r="F463" s="288">
        <v>8.32</v>
      </c>
      <c r="G463" s="214" t="s">
        <v>24</v>
      </c>
      <c r="H463" s="221">
        <f t="shared" si="17"/>
        <v>8.32</v>
      </c>
      <c r="I463" s="222">
        <v>250000</v>
      </c>
      <c r="J463" s="223">
        <f t="shared" si="18"/>
        <v>1250000</v>
      </c>
      <c r="K463" s="258"/>
    </row>
    <row r="464" spans="1:11" ht="19.5" customHeight="1">
      <c r="A464" s="257">
        <v>20</v>
      </c>
      <c r="B464" s="206">
        <v>2</v>
      </c>
      <c r="C464" s="229" t="s">
        <v>135</v>
      </c>
      <c r="D464" s="211" t="s">
        <v>37</v>
      </c>
      <c r="E464" s="206" t="s">
        <v>153</v>
      </c>
      <c r="F464" s="289">
        <v>8.09</v>
      </c>
      <c r="G464" s="206" t="s">
        <v>24</v>
      </c>
      <c r="H464" s="213">
        <f t="shared" si="17"/>
        <v>8.09</v>
      </c>
      <c r="I464" s="222">
        <v>250000</v>
      </c>
      <c r="J464" s="219">
        <f t="shared" si="18"/>
        <v>1250000</v>
      </c>
      <c r="K464" s="207"/>
    </row>
    <row r="465" spans="1:11" ht="19.5" customHeight="1">
      <c r="A465" s="257">
        <v>21</v>
      </c>
      <c r="B465" s="206">
        <v>3</v>
      </c>
      <c r="C465" s="229" t="s">
        <v>173</v>
      </c>
      <c r="D465" s="211" t="s">
        <v>167</v>
      </c>
      <c r="E465" s="206" t="s">
        <v>153</v>
      </c>
      <c r="F465" s="289">
        <v>8.09</v>
      </c>
      <c r="G465" s="206" t="s">
        <v>24</v>
      </c>
      <c r="H465" s="213">
        <f t="shared" si="17"/>
        <v>8.09</v>
      </c>
      <c r="I465" s="222">
        <v>250000</v>
      </c>
      <c r="J465" s="219">
        <f t="shared" si="18"/>
        <v>1250000</v>
      </c>
      <c r="K465" s="207"/>
    </row>
    <row r="466" spans="1:11" ht="19.5" customHeight="1">
      <c r="A466" s="257">
        <v>22</v>
      </c>
      <c r="B466" s="206">
        <v>4</v>
      </c>
      <c r="C466" s="229" t="s">
        <v>146</v>
      </c>
      <c r="D466" s="211" t="s">
        <v>33</v>
      </c>
      <c r="E466" s="206" t="s">
        <v>153</v>
      </c>
      <c r="F466" s="289">
        <v>8.06</v>
      </c>
      <c r="G466" s="206" t="s">
        <v>24</v>
      </c>
      <c r="H466" s="213">
        <f t="shared" si="17"/>
        <v>8.06</v>
      </c>
      <c r="I466" s="222">
        <v>250000</v>
      </c>
      <c r="J466" s="219">
        <f t="shared" si="18"/>
        <v>1250000</v>
      </c>
      <c r="K466" s="207"/>
    </row>
    <row r="467" spans="1:11" ht="19.5" customHeight="1">
      <c r="A467" s="257">
        <v>23</v>
      </c>
      <c r="B467" s="206">
        <v>5</v>
      </c>
      <c r="C467" s="229" t="s">
        <v>21</v>
      </c>
      <c r="D467" s="211" t="s">
        <v>81</v>
      </c>
      <c r="E467" s="206" t="s">
        <v>153</v>
      </c>
      <c r="F467" s="289">
        <v>8.06</v>
      </c>
      <c r="G467" s="206" t="s">
        <v>24</v>
      </c>
      <c r="H467" s="213">
        <f t="shared" si="17"/>
        <v>8.06</v>
      </c>
      <c r="I467" s="222">
        <v>250000</v>
      </c>
      <c r="J467" s="219">
        <f t="shared" si="18"/>
        <v>1250000</v>
      </c>
      <c r="K467" s="207"/>
    </row>
    <row r="468" spans="1:11" ht="19.5" customHeight="1">
      <c r="A468" s="257">
        <v>24</v>
      </c>
      <c r="B468" s="206">
        <v>6</v>
      </c>
      <c r="C468" s="229" t="s">
        <v>61</v>
      </c>
      <c r="D468" s="211" t="s">
        <v>62</v>
      </c>
      <c r="E468" s="206" t="s">
        <v>153</v>
      </c>
      <c r="F468" s="289">
        <v>7.94</v>
      </c>
      <c r="G468" s="206" t="s">
        <v>32</v>
      </c>
      <c r="H468" s="213">
        <f t="shared" si="17"/>
        <v>7.94</v>
      </c>
      <c r="I468" s="218">
        <v>200000</v>
      </c>
      <c r="J468" s="219">
        <f t="shared" si="18"/>
        <v>1000000</v>
      </c>
      <c r="K468" s="207"/>
    </row>
    <row r="469" spans="1:11" ht="19.5" customHeight="1">
      <c r="A469" s="257">
        <v>25</v>
      </c>
      <c r="B469" s="206">
        <v>7</v>
      </c>
      <c r="C469" s="229" t="s">
        <v>174</v>
      </c>
      <c r="D469" s="211" t="s">
        <v>175</v>
      </c>
      <c r="E469" s="206" t="s">
        <v>153</v>
      </c>
      <c r="F469" s="289">
        <v>7.88</v>
      </c>
      <c r="G469" s="206" t="s">
        <v>24</v>
      </c>
      <c r="H469" s="213">
        <f t="shared" si="17"/>
        <v>7.88</v>
      </c>
      <c r="I469" s="218">
        <v>200000</v>
      </c>
      <c r="J469" s="219">
        <f t="shared" si="18"/>
        <v>1000000</v>
      </c>
      <c r="K469" s="207"/>
    </row>
    <row r="470" spans="1:11" ht="19.5" customHeight="1">
      <c r="A470" s="257">
        <v>26</v>
      </c>
      <c r="B470" s="206">
        <v>8</v>
      </c>
      <c r="C470" s="229" t="s">
        <v>165</v>
      </c>
      <c r="D470" s="211" t="s">
        <v>161</v>
      </c>
      <c r="E470" s="206" t="s">
        <v>153</v>
      </c>
      <c r="F470" s="289">
        <v>7.88</v>
      </c>
      <c r="G470" s="206" t="s">
        <v>24</v>
      </c>
      <c r="H470" s="213">
        <f t="shared" si="17"/>
        <v>7.88</v>
      </c>
      <c r="I470" s="218">
        <v>200000</v>
      </c>
      <c r="J470" s="219">
        <f t="shared" si="18"/>
        <v>1000000</v>
      </c>
      <c r="K470" s="207"/>
    </row>
    <row r="471" spans="1:11" ht="19.5" customHeight="1">
      <c r="A471" s="257">
        <v>27</v>
      </c>
      <c r="B471" s="206">
        <v>9</v>
      </c>
      <c r="C471" s="229" t="s">
        <v>21</v>
      </c>
      <c r="D471" s="211" t="s">
        <v>84</v>
      </c>
      <c r="E471" s="206" t="s">
        <v>153</v>
      </c>
      <c r="F471" s="289">
        <v>7.85</v>
      </c>
      <c r="G471" s="206" t="s">
        <v>24</v>
      </c>
      <c r="H471" s="213">
        <f>F471</f>
        <v>7.85</v>
      </c>
      <c r="I471" s="218">
        <v>200000</v>
      </c>
      <c r="J471" s="219">
        <f t="shared" si="18"/>
        <v>1000000</v>
      </c>
      <c r="K471" s="207"/>
    </row>
    <row r="472" spans="1:11" ht="19.5" customHeight="1">
      <c r="A472" s="257">
        <v>28</v>
      </c>
      <c r="B472" s="206">
        <v>10</v>
      </c>
      <c r="C472" s="229" t="s">
        <v>165</v>
      </c>
      <c r="D472" s="211" t="s">
        <v>96</v>
      </c>
      <c r="E472" s="206" t="s">
        <v>153</v>
      </c>
      <c r="F472" s="289">
        <v>7.82</v>
      </c>
      <c r="G472" s="206" t="s">
        <v>24</v>
      </c>
      <c r="H472" s="213">
        <f t="shared" si="17"/>
        <v>7.82</v>
      </c>
      <c r="I472" s="218">
        <v>200000</v>
      </c>
      <c r="J472" s="219">
        <f t="shared" si="18"/>
        <v>1000000</v>
      </c>
      <c r="K472" s="207"/>
    </row>
    <row r="473" spans="1:11" ht="19.5" customHeight="1">
      <c r="A473" s="257">
        <v>29</v>
      </c>
      <c r="B473" s="206">
        <v>11</v>
      </c>
      <c r="C473" s="229" t="s">
        <v>225</v>
      </c>
      <c r="D473" s="211" t="s">
        <v>226</v>
      </c>
      <c r="E473" s="206" t="s">
        <v>153</v>
      </c>
      <c r="F473" s="289">
        <v>7.76</v>
      </c>
      <c r="G473" s="206" t="s">
        <v>24</v>
      </c>
      <c r="H473" s="213">
        <f t="shared" si="17"/>
        <v>7.76</v>
      </c>
      <c r="I473" s="218">
        <v>200000</v>
      </c>
      <c r="J473" s="219">
        <f t="shared" si="18"/>
        <v>1000000</v>
      </c>
      <c r="K473" s="207"/>
    </row>
    <row r="474" spans="1:11" ht="19.5" customHeight="1">
      <c r="A474" s="257">
        <v>30</v>
      </c>
      <c r="B474" s="206">
        <v>12</v>
      </c>
      <c r="C474" s="229" t="s">
        <v>50</v>
      </c>
      <c r="D474" s="211" t="s">
        <v>170</v>
      </c>
      <c r="E474" s="206" t="s">
        <v>153</v>
      </c>
      <c r="F474" s="289">
        <v>7.74</v>
      </c>
      <c r="G474" s="206" t="s">
        <v>24</v>
      </c>
      <c r="H474" s="213">
        <f t="shared" si="17"/>
        <v>7.74</v>
      </c>
      <c r="I474" s="218">
        <v>200000</v>
      </c>
      <c r="J474" s="219">
        <f t="shared" si="18"/>
        <v>1000000</v>
      </c>
      <c r="K474" s="207"/>
    </row>
    <row r="475" spans="1:11" ht="19.5" customHeight="1">
      <c r="A475" s="257">
        <v>31</v>
      </c>
      <c r="B475" s="206">
        <v>13</v>
      </c>
      <c r="C475" s="229" t="s">
        <v>145</v>
      </c>
      <c r="D475" s="211" t="s">
        <v>82</v>
      </c>
      <c r="E475" s="206" t="s">
        <v>153</v>
      </c>
      <c r="F475" s="289">
        <v>7.68</v>
      </c>
      <c r="G475" s="206" t="s">
        <v>24</v>
      </c>
      <c r="H475" s="213">
        <f t="shared" si="17"/>
        <v>7.68</v>
      </c>
      <c r="I475" s="218">
        <v>200000</v>
      </c>
      <c r="J475" s="219">
        <f t="shared" si="18"/>
        <v>1000000</v>
      </c>
      <c r="K475" s="207"/>
    </row>
    <row r="476" spans="1:11" ht="19.5" customHeight="1">
      <c r="A476" s="257">
        <v>32</v>
      </c>
      <c r="B476" s="225">
        <v>14</v>
      </c>
      <c r="C476" s="224" t="s">
        <v>176</v>
      </c>
      <c r="D476" s="230" t="s">
        <v>177</v>
      </c>
      <c r="E476" s="225" t="s">
        <v>153</v>
      </c>
      <c r="F476" s="290">
        <v>7.56</v>
      </c>
      <c r="G476" s="225" t="s">
        <v>24</v>
      </c>
      <c r="H476" s="226">
        <f t="shared" si="17"/>
        <v>7.56</v>
      </c>
      <c r="I476" s="227">
        <v>200000</v>
      </c>
      <c r="J476" s="228">
        <f t="shared" si="18"/>
        <v>1000000</v>
      </c>
      <c r="K476" s="259"/>
    </row>
    <row r="477" spans="1:11" ht="19.5" customHeight="1">
      <c r="A477" s="257">
        <v>33</v>
      </c>
      <c r="B477" s="214">
        <v>1</v>
      </c>
      <c r="C477" s="220" t="s">
        <v>75</v>
      </c>
      <c r="D477" s="210" t="s">
        <v>45</v>
      </c>
      <c r="E477" s="214" t="s">
        <v>44</v>
      </c>
      <c r="F477" s="271">
        <v>8.43</v>
      </c>
      <c r="G477" s="214" t="s">
        <v>24</v>
      </c>
      <c r="H477" s="221">
        <f t="shared" si="17"/>
        <v>8.43</v>
      </c>
      <c r="I477" s="222">
        <v>250000</v>
      </c>
      <c r="J477" s="223">
        <f t="shared" si="18"/>
        <v>1250000</v>
      </c>
      <c r="K477" s="258"/>
    </row>
    <row r="478" spans="1:11" ht="19.5" customHeight="1">
      <c r="A478" s="257">
        <v>34</v>
      </c>
      <c r="B478" s="206">
        <v>2</v>
      </c>
      <c r="C478" s="229" t="s">
        <v>178</v>
      </c>
      <c r="D478" s="211" t="s">
        <v>179</v>
      </c>
      <c r="E478" s="206" t="s">
        <v>44</v>
      </c>
      <c r="F478" s="271">
        <v>8</v>
      </c>
      <c r="G478" s="206" t="s">
        <v>24</v>
      </c>
      <c r="H478" s="213">
        <f t="shared" si="17"/>
        <v>8</v>
      </c>
      <c r="I478" s="222">
        <v>250000</v>
      </c>
      <c r="J478" s="219">
        <f t="shared" si="18"/>
        <v>1250000</v>
      </c>
      <c r="K478" s="207"/>
    </row>
    <row r="479" spans="1:11" ht="19.5" customHeight="1">
      <c r="A479" s="257">
        <v>35</v>
      </c>
      <c r="B479" s="206">
        <v>3</v>
      </c>
      <c r="C479" s="229" t="s">
        <v>180</v>
      </c>
      <c r="D479" s="211" t="s">
        <v>161</v>
      </c>
      <c r="E479" s="206" t="s">
        <v>44</v>
      </c>
      <c r="F479" s="291">
        <v>7.8</v>
      </c>
      <c r="G479" s="206" t="s">
        <v>24</v>
      </c>
      <c r="H479" s="213">
        <f t="shared" si="17"/>
        <v>7.8</v>
      </c>
      <c r="I479" s="218">
        <v>200000</v>
      </c>
      <c r="J479" s="219">
        <f t="shared" si="18"/>
        <v>1000000</v>
      </c>
      <c r="K479" s="207"/>
    </row>
    <row r="480" spans="1:11" ht="19.5" customHeight="1">
      <c r="A480" s="257">
        <v>36</v>
      </c>
      <c r="B480" s="206">
        <v>4</v>
      </c>
      <c r="C480" s="229" t="s">
        <v>50</v>
      </c>
      <c r="D480" s="211" t="s">
        <v>45</v>
      </c>
      <c r="E480" s="206" t="s">
        <v>44</v>
      </c>
      <c r="F480" s="271">
        <v>7.8</v>
      </c>
      <c r="G480" s="206" t="s">
        <v>24</v>
      </c>
      <c r="H480" s="213">
        <f t="shared" si="17"/>
        <v>7.8</v>
      </c>
      <c r="I480" s="218">
        <v>200000</v>
      </c>
      <c r="J480" s="219">
        <f t="shared" si="18"/>
        <v>1000000</v>
      </c>
      <c r="K480" s="207"/>
    </row>
    <row r="481" spans="1:11" ht="19.5" customHeight="1">
      <c r="A481" s="257">
        <v>37</v>
      </c>
      <c r="B481" s="206">
        <v>5</v>
      </c>
      <c r="C481" s="229" t="s">
        <v>34</v>
      </c>
      <c r="D481" s="211" t="s">
        <v>181</v>
      </c>
      <c r="E481" s="206" t="s">
        <v>44</v>
      </c>
      <c r="F481" s="271">
        <v>7.7</v>
      </c>
      <c r="G481" s="206" t="s">
        <v>24</v>
      </c>
      <c r="H481" s="213">
        <f t="shared" si="17"/>
        <v>7.7</v>
      </c>
      <c r="I481" s="218">
        <v>200000</v>
      </c>
      <c r="J481" s="219">
        <f t="shared" si="18"/>
        <v>1000000</v>
      </c>
      <c r="K481" s="207"/>
    </row>
    <row r="482" spans="1:11" ht="19.5" customHeight="1">
      <c r="A482" s="257">
        <v>38</v>
      </c>
      <c r="B482" s="206">
        <v>6</v>
      </c>
      <c r="C482" s="229" t="s">
        <v>130</v>
      </c>
      <c r="D482" s="211" t="s">
        <v>182</v>
      </c>
      <c r="E482" s="206" t="s">
        <v>44</v>
      </c>
      <c r="F482" s="271">
        <v>7.67</v>
      </c>
      <c r="G482" s="206" t="s">
        <v>24</v>
      </c>
      <c r="H482" s="213">
        <f t="shared" si="17"/>
        <v>7.67</v>
      </c>
      <c r="I482" s="218">
        <v>200000</v>
      </c>
      <c r="J482" s="219">
        <f t="shared" si="18"/>
        <v>1000000</v>
      </c>
      <c r="K482" s="207"/>
    </row>
    <row r="483" spans="1:11" ht="19.5" customHeight="1">
      <c r="A483" s="257">
        <v>39</v>
      </c>
      <c r="B483" s="225">
        <v>7</v>
      </c>
      <c r="C483" s="224" t="s">
        <v>140</v>
      </c>
      <c r="D483" s="230" t="s">
        <v>41</v>
      </c>
      <c r="E483" s="225" t="s">
        <v>44</v>
      </c>
      <c r="F483" s="292">
        <v>7.87</v>
      </c>
      <c r="G483" s="225" t="s">
        <v>24</v>
      </c>
      <c r="H483" s="226">
        <f t="shared" si="17"/>
        <v>7.87</v>
      </c>
      <c r="I483" s="227">
        <v>200000</v>
      </c>
      <c r="J483" s="228">
        <f t="shared" si="18"/>
        <v>1000000</v>
      </c>
      <c r="K483" s="259"/>
    </row>
    <row r="484" spans="1:11" ht="19.5" customHeight="1">
      <c r="A484" s="257">
        <v>40</v>
      </c>
      <c r="B484" s="214">
        <v>1</v>
      </c>
      <c r="C484" s="220" t="s">
        <v>47</v>
      </c>
      <c r="D484" s="210" t="s">
        <v>48</v>
      </c>
      <c r="E484" s="214" t="s">
        <v>46</v>
      </c>
      <c r="F484" s="271">
        <v>8.6</v>
      </c>
      <c r="G484" s="214" t="s">
        <v>24</v>
      </c>
      <c r="H484" s="221">
        <f t="shared" si="17"/>
        <v>8.6</v>
      </c>
      <c r="I484" s="222">
        <v>250000</v>
      </c>
      <c r="J484" s="223">
        <f t="shared" si="18"/>
        <v>1250000</v>
      </c>
      <c r="K484" s="258"/>
    </row>
    <row r="485" spans="1:11" ht="19.5" customHeight="1">
      <c r="A485" s="257">
        <v>41</v>
      </c>
      <c r="B485" s="214">
        <v>2</v>
      </c>
      <c r="C485" s="229" t="s">
        <v>142</v>
      </c>
      <c r="D485" s="211" t="s">
        <v>49</v>
      </c>
      <c r="E485" s="206" t="s">
        <v>46</v>
      </c>
      <c r="F485" s="272">
        <v>8.47</v>
      </c>
      <c r="G485" s="206" t="s">
        <v>24</v>
      </c>
      <c r="H485" s="213">
        <f t="shared" si="17"/>
        <v>8.47</v>
      </c>
      <c r="I485" s="222">
        <v>250000</v>
      </c>
      <c r="J485" s="219">
        <f t="shared" si="18"/>
        <v>1250000</v>
      </c>
      <c r="K485" s="258"/>
    </row>
    <row r="486" spans="1:11" ht="19.5" customHeight="1">
      <c r="A486" s="257">
        <v>42</v>
      </c>
      <c r="B486" s="214">
        <v>3</v>
      </c>
      <c r="C486" s="229" t="s">
        <v>183</v>
      </c>
      <c r="D486" s="211" t="s">
        <v>98</v>
      </c>
      <c r="E486" s="206" t="s">
        <v>46</v>
      </c>
      <c r="F486" s="272">
        <v>8.37</v>
      </c>
      <c r="G486" s="206" t="s">
        <v>24</v>
      </c>
      <c r="H486" s="213">
        <f t="shared" si="17"/>
        <v>8.37</v>
      </c>
      <c r="I486" s="222">
        <v>250000</v>
      </c>
      <c r="J486" s="219">
        <f t="shared" si="18"/>
        <v>1250000</v>
      </c>
      <c r="K486" s="258"/>
    </row>
    <row r="487" spans="1:11" ht="19.5" customHeight="1">
      <c r="A487" s="257">
        <v>43</v>
      </c>
      <c r="B487" s="214">
        <v>4</v>
      </c>
      <c r="C487" s="229" t="s">
        <v>184</v>
      </c>
      <c r="D487" s="211" t="s">
        <v>77</v>
      </c>
      <c r="E487" s="206" t="s">
        <v>46</v>
      </c>
      <c r="F487" s="272">
        <v>8.23</v>
      </c>
      <c r="G487" s="206" t="s">
        <v>24</v>
      </c>
      <c r="H487" s="213">
        <f t="shared" si="17"/>
        <v>8.23</v>
      </c>
      <c r="I487" s="222">
        <v>250000</v>
      </c>
      <c r="J487" s="219">
        <f t="shared" si="18"/>
        <v>1250000</v>
      </c>
      <c r="K487" s="258"/>
    </row>
    <row r="488" spans="1:11" ht="19.5" customHeight="1">
      <c r="A488" s="257">
        <v>44</v>
      </c>
      <c r="B488" s="214">
        <v>5</v>
      </c>
      <c r="C488" s="229" t="s">
        <v>50</v>
      </c>
      <c r="D488" s="211" t="s">
        <v>185</v>
      </c>
      <c r="E488" s="206" t="s">
        <v>46</v>
      </c>
      <c r="F488" s="272">
        <v>8.03</v>
      </c>
      <c r="G488" s="206" t="s">
        <v>24</v>
      </c>
      <c r="H488" s="213">
        <f t="shared" si="17"/>
        <v>8.03</v>
      </c>
      <c r="I488" s="222">
        <v>250000</v>
      </c>
      <c r="J488" s="219">
        <f t="shared" si="18"/>
        <v>1250000</v>
      </c>
      <c r="K488" s="258"/>
    </row>
    <row r="489" spans="1:11" ht="19.5" customHeight="1">
      <c r="A489" s="257">
        <v>45</v>
      </c>
      <c r="B489" s="214">
        <v>6</v>
      </c>
      <c r="C489" s="229" t="s">
        <v>186</v>
      </c>
      <c r="D489" s="211" t="s">
        <v>187</v>
      </c>
      <c r="E489" s="206" t="s">
        <v>46</v>
      </c>
      <c r="F489" s="272">
        <v>8</v>
      </c>
      <c r="G489" s="206" t="s">
        <v>24</v>
      </c>
      <c r="H489" s="213">
        <f t="shared" si="17"/>
        <v>8</v>
      </c>
      <c r="I489" s="222">
        <v>250000</v>
      </c>
      <c r="J489" s="219">
        <f t="shared" si="18"/>
        <v>1250000</v>
      </c>
      <c r="K489" s="258"/>
    </row>
    <row r="490" spans="1:11" ht="19.5" customHeight="1">
      <c r="A490" s="257">
        <v>46</v>
      </c>
      <c r="B490" s="214">
        <v>7</v>
      </c>
      <c r="C490" s="229" t="s">
        <v>126</v>
      </c>
      <c r="D490" s="211" t="s">
        <v>127</v>
      </c>
      <c r="E490" s="206" t="s">
        <v>46</v>
      </c>
      <c r="F490" s="272">
        <v>7.97</v>
      </c>
      <c r="G490" s="206" t="s">
        <v>24</v>
      </c>
      <c r="H490" s="213">
        <f t="shared" si="17"/>
        <v>7.97</v>
      </c>
      <c r="I490" s="222">
        <v>200000</v>
      </c>
      <c r="J490" s="219">
        <f t="shared" si="18"/>
        <v>1000000</v>
      </c>
      <c r="K490" s="258"/>
    </row>
    <row r="491" spans="1:11" ht="19.5" customHeight="1">
      <c r="A491" s="257">
        <v>47</v>
      </c>
      <c r="B491" s="214">
        <v>8</v>
      </c>
      <c r="C491" s="229" t="s">
        <v>123</v>
      </c>
      <c r="D491" s="211" t="s">
        <v>41</v>
      </c>
      <c r="E491" s="206" t="s">
        <v>46</v>
      </c>
      <c r="F491" s="272">
        <v>7.9</v>
      </c>
      <c r="G491" s="206" t="s">
        <v>24</v>
      </c>
      <c r="H491" s="213">
        <f t="shared" si="17"/>
        <v>7.9</v>
      </c>
      <c r="I491" s="222">
        <v>200000</v>
      </c>
      <c r="J491" s="219">
        <f t="shared" si="18"/>
        <v>1000000</v>
      </c>
      <c r="K491" s="258"/>
    </row>
    <row r="492" spans="1:11" ht="19.5" customHeight="1">
      <c r="A492" s="257">
        <v>48</v>
      </c>
      <c r="B492" s="214">
        <v>9</v>
      </c>
      <c r="C492" s="229" t="s">
        <v>76</v>
      </c>
      <c r="D492" s="211" t="s">
        <v>77</v>
      </c>
      <c r="E492" s="206" t="s">
        <v>46</v>
      </c>
      <c r="F492" s="272">
        <v>7.87</v>
      </c>
      <c r="G492" s="206" t="s">
        <v>24</v>
      </c>
      <c r="H492" s="213">
        <f t="shared" si="17"/>
        <v>7.87</v>
      </c>
      <c r="I492" s="222">
        <v>200000</v>
      </c>
      <c r="J492" s="219">
        <f t="shared" si="18"/>
        <v>1000000</v>
      </c>
      <c r="K492" s="258"/>
    </row>
    <row r="493" spans="1:11" ht="19.5" customHeight="1">
      <c r="A493" s="257">
        <v>49</v>
      </c>
      <c r="B493" s="214">
        <v>10</v>
      </c>
      <c r="C493" s="229" t="s">
        <v>21</v>
      </c>
      <c r="D493" s="211" t="s">
        <v>188</v>
      </c>
      <c r="E493" s="206" t="s">
        <v>46</v>
      </c>
      <c r="F493" s="272">
        <v>7.83</v>
      </c>
      <c r="G493" s="206" t="s">
        <v>24</v>
      </c>
      <c r="H493" s="213">
        <f t="shared" si="17"/>
        <v>7.83</v>
      </c>
      <c r="I493" s="222">
        <v>200000</v>
      </c>
      <c r="J493" s="219">
        <f t="shared" si="18"/>
        <v>1000000</v>
      </c>
      <c r="K493" s="258"/>
    </row>
    <row r="494" spans="1:11" ht="19.5" customHeight="1">
      <c r="A494" s="257">
        <v>50</v>
      </c>
      <c r="B494" s="214">
        <v>11</v>
      </c>
      <c r="C494" s="229" t="s">
        <v>21</v>
      </c>
      <c r="D494" s="211" t="s">
        <v>119</v>
      </c>
      <c r="E494" s="206" t="s">
        <v>46</v>
      </c>
      <c r="F494" s="272">
        <v>7.73</v>
      </c>
      <c r="G494" s="206" t="s">
        <v>24</v>
      </c>
      <c r="H494" s="213">
        <f t="shared" si="17"/>
        <v>7.73</v>
      </c>
      <c r="I494" s="222">
        <v>200000</v>
      </c>
      <c r="J494" s="219">
        <f t="shared" si="18"/>
        <v>1000000</v>
      </c>
      <c r="K494" s="258"/>
    </row>
    <row r="495" spans="1:11" ht="19.5" customHeight="1">
      <c r="A495" s="257">
        <v>51</v>
      </c>
      <c r="B495" s="214">
        <v>12</v>
      </c>
      <c r="C495" s="229" t="s">
        <v>189</v>
      </c>
      <c r="D495" s="211" t="s">
        <v>77</v>
      </c>
      <c r="E495" s="206" t="s">
        <v>46</v>
      </c>
      <c r="F495" s="272">
        <v>7.63</v>
      </c>
      <c r="G495" s="206" t="s">
        <v>24</v>
      </c>
      <c r="H495" s="213">
        <f t="shared" si="17"/>
        <v>7.63</v>
      </c>
      <c r="I495" s="222">
        <v>200000</v>
      </c>
      <c r="J495" s="219">
        <f t="shared" si="18"/>
        <v>1000000</v>
      </c>
      <c r="K495" s="258"/>
    </row>
    <row r="496" spans="1:11" ht="19.5" customHeight="1">
      <c r="A496" s="257">
        <v>52</v>
      </c>
      <c r="B496" s="214">
        <v>13</v>
      </c>
      <c r="C496" s="229" t="s">
        <v>147</v>
      </c>
      <c r="D496" s="211" t="s">
        <v>132</v>
      </c>
      <c r="E496" s="206" t="s">
        <v>46</v>
      </c>
      <c r="F496" s="272">
        <v>7.57</v>
      </c>
      <c r="G496" s="206" t="s">
        <v>24</v>
      </c>
      <c r="H496" s="213">
        <f t="shared" si="17"/>
        <v>7.57</v>
      </c>
      <c r="I496" s="222">
        <v>200000</v>
      </c>
      <c r="J496" s="219">
        <f t="shared" si="18"/>
        <v>1000000</v>
      </c>
      <c r="K496" s="258"/>
    </row>
    <row r="497" spans="1:11" ht="19.5" customHeight="1">
      <c r="A497" s="257">
        <v>53</v>
      </c>
      <c r="B497" s="225">
        <v>14</v>
      </c>
      <c r="C497" s="224" t="s">
        <v>190</v>
      </c>
      <c r="D497" s="230" t="s">
        <v>98</v>
      </c>
      <c r="E497" s="225" t="s">
        <v>46</v>
      </c>
      <c r="F497" s="292">
        <v>7.57</v>
      </c>
      <c r="G497" s="225" t="s">
        <v>24</v>
      </c>
      <c r="H497" s="226">
        <f t="shared" si="17"/>
        <v>7.57</v>
      </c>
      <c r="I497" s="227">
        <v>200000</v>
      </c>
      <c r="J497" s="228">
        <f t="shared" si="18"/>
        <v>1000000</v>
      </c>
      <c r="K497" s="259"/>
    </row>
    <row r="498" spans="1:11" ht="19.5" customHeight="1">
      <c r="A498" s="257">
        <v>54</v>
      </c>
      <c r="B498" s="214">
        <v>1</v>
      </c>
      <c r="C498" s="220" t="s">
        <v>133</v>
      </c>
      <c r="D498" s="210" t="s">
        <v>134</v>
      </c>
      <c r="E498" s="214" t="s">
        <v>51</v>
      </c>
      <c r="F498" s="299">
        <v>8.64</v>
      </c>
      <c r="G498" s="214" t="s">
        <v>24</v>
      </c>
      <c r="H498" s="221">
        <f t="shared" si="17"/>
        <v>8.64</v>
      </c>
      <c r="I498" s="222">
        <v>250000</v>
      </c>
      <c r="J498" s="223">
        <f t="shared" si="18"/>
        <v>1250000</v>
      </c>
      <c r="K498" s="258"/>
    </row>
    <row r="499" spans="1:11" ht="19.5" customHeight="1">
      <c r="A499" s="257">
        <v>55</v>
      </c>
      <c r="B499" s="214">
        <v>2</v>
      </c>
      <c r="C499" s="229" t="s">
        <v>191</v>
      </c>
      <c r="D499" s="211" t="s">
        <v>49</v>
      </c>
      <c r="E499" s="206" t="s">
        <v>51</v>
      </c>
      <c r="F499" s="293">
        <v>8.55</v>
      </c>
      <c r="G499" s="206" t="s">
        <v>24</v>
      </c>
      <c r="H499" s="213">
        <f t="shared" si="17"/>
        <v>8.55</v>
      </c>
      <c r="I499" s="222">
        <v>250000</v>
      </c>
      <c r="J499" s="219">
        <f aca="true" t="shared" si="19" ref="J499:J537">I499*5</f>
        <v>1250000</v>
      </c>
      <c r="K499" s="258"/>
    </row>
    <row r="500" spans="1:11" ht="19.5" customHeight="1">
      <c r="A500" s="257">
        <v>56</v>
      </c>
      <c r="B500" s="214">
        <v>3</v>
      </c>
      <c r="C500" s="229" t="s">
        <v>73</v>
      </c>
      <c r="D500" s="211" t="s">
        <v>192</v>
      </c>
      <c r="E500" s="206" t="s">
        <v>51</v>
      </c>
      <c r="F500" s="293">
        <v>8.36</v>
      </c>
      <c r="G500" s="206" t="s">
        <v>24</v>
      </c>
      <c r="H500" s="213">
        <f t="shared" si="17"/>
        <v>8.36</v>
      </c>
      <c r="I500" s="222">
        <v>250000</v>
      </c>
      <c r="J500" s="219">
        <f t="shared" si="19"/>
        <v>1250000</v>
      </c>
      <c r="K500" s="258"/>
    </row>
    <row r="501" spans="1:11" ht="19.5" customHeight="1">
      <c r="A501" s="257">
        <v>57</v>
      </c>
      <c r="B501" s="214">
        <v>4</v>
      </c>
      <c r="C501" s="229" t="s">
        <v>193</v>
      </c>
      <c r="D501" s="211" t="s">
        <v>62</v>
      </c>
      <c r="E501" s="206" t="s">
        <v>51</v>
      </c>
      <c r="F501" s="293">
        <v>8.14</v>
      </c>
      <c r="G501" s="206" t="s">
        <v>24</v>
      </c>
      <c r="H501" s="213">
        <f t="shared" si="17"/>
        <v>8.14</v>
      </c>
      <c r="I501" s="222">
        <v>250000</v>
      </c>
      <c r="J501" s="219">
        <f t="shared" si="19"/>
        <v>1250000</v>
      </c>
      <c r="K501" s="258"/>
    </row>
    <row r="502" spans="1:11" ht="19.5" customHeight="1">
      <c r="A502" s="257">
        <v>58</v>
      </c>
      <c r="B502" s="214">
        <v>5</v>
      </c>
      <c r="C502" s="229" t="s">
        <v>108</v>
      </c>
      <c r="D502" s="211" t="s">
        <v>115</v>
      </c>
      <c r="E502" s="206" t="s">
        <v>51</v>
      </c>
      <c r="F502" s="293">
        <v>8.14</v>
      </c>
      <c r="G502" s="206" t="s">
        <v>24</v>
      </c>
      <c r="H502" s="213">
        <f t="shared" si="17"/>
        <v>8.14</v>
      </c>
      <c r="I502" s="222">
        <v>250000</v>
      </c>
      <c r="J502" s="219">
        <f t="shared" si="19"/>
        <v>1250000</v>
      </c>
      <c r="K502" s="258"/>
    </row>
    <row r="503" spans="1:11" ht="19.5" customHeight="1">
      <c r="A503" s="257">
        <v>59</v>
      </c>
      <c r="B503" s="214">
        <v>6</v>
      </c>
      <c r="C503" s="229" t="s">
        <v>194</v>
      </c>
      <c r="D503" s="211" t="s">
        <v>192</v>
      </c>
      <c r="E503" s="206" t="s">
        <v>51</v>
      </c>
      <c r="F503" s="293">
        <v>8.14</v>
      </c>
      <c r="G503" s="206" t="s">
        <v>24</v>
      </c>
      <c r="H503" s="213">
        <f aca="true" t="shared" si="20" ref="H503:H537">F503</f>
        <v>8.14</v>
      </c>
      <c r="I503" s="222">
        <v>250000</v>
      </c>
      <c r="J503" s="219">
        <f t="shared" si="19"/>
        <v>1250000</v>
      </c>
      <c r="K503" s="258"/>
    </row>
    <row r="504" spans="1:11" ht="19.5" customHeight="1">
      <c r="A504" s="257">
        <v>60</v>
      </c>
      <c r="B504" s="214">
        <v>7</v>
      </c>
      <c r="C504" s="229" t="s">
        <v>195</v>
      </c>
      <c r="D504" s="211" t="s">
        <v>95</v>
      </c>
      <c r="E504" s="206" t="s">
        <v>51</v>
      </c>
      <c r="F504" s="293">
        <v>8.09</v>
      </c>
      <c r="G504" s="206" t="s">
        <v>24</v>
      </c>
      <c r="H504" s="213">
        <f t="shared" si="20"/>
        <v>8.09</v>
      </c>
      <c r="I504" s="222">
        <v>250000</v>
      </c>
      <c r="J504" s="219">
        <f t="shared" si="19"/>
        <v>1250000</v>
      </c>
      <c r="K504" s="258"/>
    </row>
    <row r="505" spans="1:11" ht="19.5" customHeight="1">
      <c r="A505" s="257">
        <v>61</v>
      </c>
      <c r="B505" s="214">
        <v>8</v>
      </c>
      <c r="C505" s="229" t="s">
        <v>189</v>
      </c>
      <c r="D505" s="211" t="s">
        <v>37</v>
      </c>
      <c r="E505" s="206" t="s">
        <v>51</v>
      </c>
      <c r="F505" s="293">
        <v>7.95</v>
      </c>
      <c r="G505" s="206" t="s">
        <v>24</v>
      </c>
      <c r="H505" s="213">
        <f t="shared" si="20"/>
        <v>7.95</v>
      </c>
      <c r="I505" s="222">
        <v>200000</v>
      </c>
      <c r="J505" s="219">
        <f t="shared" si="19"/>
        <v>1000000</v>
      </c>
      <c r="K505" s="258"/>
    </row>
    <row r="506" spans="1:11" ht="19.5" customHeight="1">
      <c r="A506" s="257">
        <v>62</v>
      </c>
      <c r="B506" s="214">
        <v>9</v>
      </c>
      <c r="C506" s="229" t="s">
        <v>78</v>
      </c>
      <c r="D506" s="211" t="s">
        <v>79</v>
      </c>
      <c r="E506" s="206" t="s">
        <v>51</v>
      </c>
      <c r="F506" s="293">
        <v>7.86</v>
      </c>
      <c r="G506" s="206" t="s">
        <v>24</v>
      </c>
      <c r="H506" s="213">
        <f t="shared" si="20"/>
        <v>7.86</v>
      </c>
      <c r="I506" s="222">
        <v>200000</v>
      </c>
      <c r="J506" s="219">
        <f t="shared" si="19"/>
        <v>1000000</v>
      </c>
      <c r="K506" s="258"/>
    </row>
    <row r="507" spans="1:11" ht="19.5" customHeight="1">
      <c r="A507" s="257">
        <v>63</v>
      </c>
      <c r="B507" s="214">
        <v>10</v>
      </c>
      <c r="C507" s="229" t="s">
        <v>71</v>
      </c>
      <c r="D507" s="211" t="s">
        <v>196</v>
      </c>
      <c r="E507" s="206" t="s">
        <v>51</v>
      </c>
      <c r="F507" s="293">
        <v>7.86</v>
      </c>
      <c r="G507" s="206" t="s">
        <v>24</v>
      </c>
      <c r="H507" s="213">
        <f t="shared" si="20"/>
        <v>7.86</v>
      </c>
      <c r="I507" s="222">
        <v>200000</v>
      </c>
      <c r="J507" s="219">
        <f t="shared" si="19"/>
        <v>1000000</v>
      </c>
      <c r="K507" s="258"/>
    </row>
    <row r="508" spans="1:11" ht="19.5" customHeight="1">
      <c r="A508" s="257">
        <v>64</v>
      </c>
      <c r="B508" s="214">
        <v>11</v>
      </c>
      <c r="C508" s="229" t="s">
        <v>189</v>
      </c>
      <c r="D508" s="211" t="s">
        <v>68</v>
      </c>
      <c r="E508" s="206" t="s">
        <v>51</v>
      </c>
      <c r="F508" s="293">
        <v>7.82</v>
      </c>
      <c r="G508" s="206" t="s">
        <v>24</v>
      </c>
      <c r="H508" s="213">
        <f t="shared" si="20"/>
        <v>7.82</v>
      </c>
      <c r="I508" s="222">
        <v>200000</v>
      </c>
      <c r="J508" s="219">
        <f t="shared" si="19"/>
        <v>1000000</v>
      </c>
      <c r="K508" s="258"/>
    </row>
    <row r="509" spans="1:11" ht="19.5" customHeight="1">
      <c r="A509" s="257">
        <v>65</v>
      </c>
      <c r="B509" s="214">
        <v>12</v>
      </c>
      <c r="C509" s="229" t="s">
        <v>197</v>
      </c>
      <c r="D509" s="211" t="s">
        <v>198</v>
      </c>
      <c r="E509" s="206" t="s">
        <v>51</v>
      </c>
      <c r="F509" s="293">
        <v>7.73</v>
      </c>
      <c r="G509" s="206" t="s">
        <v>24</v>
      </c>
      <c r="H509" s="213">
        <f t="shared" si="20"/>
        <v>7.73</v>
      </c>
      <c r="I509" s="222">
        <v>200000</v>
      </c>
      <c r="J509" s="219">
        <f t="shared" si="19"/>
        <v>1000000</v>
      </c>
      <c r="K509" s="258"/>
    </row>
    <row r="510" spans="1:11" ht="19.5" customHeight="1">
      <c r="A510" s="257">
        <v>66</v>
      </c>
      <c r="B510" s="214">
        <v>13</v>
      </c>
      <c r="C510" s="229" t="s">
        <v>123</v>
      </c>
      <c r="D510" s="211" t="s">
        <v>199</v>
      </c>
      <c r="E510" s="206" t="s">
        <v>51</v>
      </c>
      <c r="F510" s="293">
        <v>7.73</v>
      </c>
      <c r="G510" s="206" t="s">
        <v>24</v>
      </c>
      <c r="H510" s="213">
        <f t="shared" si="20"/>
        <v>7.73</v>
      </c>
      <c r="I510" s="222">
        <v>200000</v>
      </c>
      <c r="J510" s="219">
        <f t="shared" si="19"/>
        <v>1000000</v>
      </c>
      <c r="K510" s="258"/>
    </row>
    <row r="511" spans="1:11" ht="19.5" customHeight="1">
      <c r="A511" s="257">
        <v>67</v>
      </c>
      <c r="B511" s="214">
        <v>14</v>
      </c>
      <c r="C511" s="229" t="s">
        <v>200</v>
      </c>
      <c r="D511" s="211" t="s">
        <v>201</v>
      </c>
      <c r="E511" s="206" t="s">
        <v>51</v>
      </c>
      <c r="F511" s="293">
        <v>7.64</v>
      </c>
      <c r="G511" s="206" t="s">
        <v>24</v>
      </c>
      <c r="H511" s="213">
        <f t="shared" si="20"/>
        <v>7.64</v>
      </c>
      <c r="I511" s="222">
        <v>200000</v>
      </c>
      <c r="J511" s="219">
        <f t="shared" si="19"/>
        <v>1000000</v>
      </c>
      <c r="K511" s="258"/>
    </row>
    <row r="512" spans="1:11" ht="19.5" customHeight="1">
      <c r="A512" s="257">
        <v>68</v>
      </c>
      <c r="B512" s="225">
        <v>15</v>
      </c>
      <c r="C512" s="224" t="s">
        <v>50</v>
      </c>
      <c r="D512" s="230" t="s">
        <v>84</v>
      </c>
      <c r="E512" s="225" t="s">
        <v>51</v>
      </c>
      <c r="F512" s="294">
        <v>7.64</v>
      </c>
      <c r="G512" s="225" t="s">
        <v>24</v>
      </c>
      <c r="H512" s="226">
        <f t="shared" si="20"/>
        <v>7.64</v>
      </c>
      <c r="I512" s="227">
        <v>200000</v>
      </c>
      <c r="J512" s="228">
        <f t="shared" si="19"/>
        <v>1000000</v>
      </c>
      <c r="K512" s="259"/>
    </row>
    <row r="513" spans="1:11" ht="19.5" customHeight="1">
      <c r="A513" s="257">
        <v>69</v>
      </c>
      <c r="B513" s="214">
        <v>1</v>
      </c>
      <c r="C513" s="220" t="s">
        <v>21</v>
      </c>
      <c r="D513" s="210" t="s">
        <v>41</v>
      </c>
      <c r="E513" s="214" t="s">
        <v>154</v>
      </c>
      <c r="F513" s="273">
        <v>7.8</v>
      </c>
      <c r="G513" s="214" t="s">
        <v>24</v>
      </c>
      <c r="H513" s="221">
        <f t="shared" si="20"/>
        <v>7.8</v>
      </c>
      <c r="I513" s="222">
        <v>200000</v>
      </c>
      <c r="J513" s="298">
        <f t="shared" si="19"/>
        <v>1000000</v>
      </c>
      <c r="K513" s="258"/>
    </row>
    <row r="514" spans="1:11" ht="19.5" customHeight="1">
      <c r="A514" s="257">
        <v>70</v>
      </c>
      <c r="B514" s="214">
        <v>1</v>
      </c>
      <c r="C514" s="220" t="s">
        <v>202</v>
      </c>
      <c r="D514" s="210" t="s">
        <v>82</v>
      </c>
      <c r="E514" s="214" t="s">
        <v>155</v>
      </c>
      <c r="F514" s="273">
        <v>7.89</v>
      </c>
      <c r="G514" s="214" t="s">
        <v>24</v>
      </c>
      <c r="H514" s="221">
        <f t="shared" si="20"/>
        <v>7.89</v>
      </c>
      <c r="I514" s="222">
        <v>200000</v>
      </c>
      <c r="J514" s="223">
        <f t="shared" si="19"/>
        <v>1000000</v>
      </c>
      <c r="K514" s="258"/>
    </row>
    <row r="515" spans="1:11" ht="19.5" customHeight="1">
      <c r="A515" s="257">
        <v>71</v>
      </c>
      <c r="B515" s="225">
        <v>2</v>
      </c>
      <c r="C515" s="224" t="s">
        <v>203</v>
      </c>
      <c r="D515" s="230" t="s">
        <v>26</v>
      </c>
      <c r="E515" s="225" t="s">
        <v>155</v>
      </c>
      <c r="F515" s="281">
        <v>7.83</v>
      </c>
      <c r="G515" s="225" t="s">
        <v>24</v>
      </c>
      <c r="H515" s="226">
        <f t="shared" si="20"/>
        <v>7.83</v>
      </c>
      <c r="I515" s="227">
        <v>200000</v>
      </c>
      <c r="J515" s="228">
        <f t="shared" si="19"/>
        <v>1000000</v>
      </c>
      <c r="K515" s="259"/>
    </row>
    <row r="516" spans="1:11" ht="19.5" customHeight="1">
      <c r="A516" s="257">
        <v>72</v>
      </c>
      <c r="B516" s="214">
        <v>1</v>
      </c>
      <c r="C516" s="220" t="s">
        <v>205</v>
      </c>
      <c r="D516" s="210" t="s">
        <v>144</v>
      </c>
      <c r="E516" s="214" t="s">
        <v>87</v>
      </c>
      <c r="F516" s="273">
        <v>7.83</v>
      </c>
      <c r="G516" s="214" t="s">
        <v>24</v>
      </c>
      <c r="H516" s="221">
        <f t="shared" si="20"/>
        <v>7.83</v>
      </c>
      <c r="I516" s="222">
        <v>200000</v>
      </c>
      <c r="J516" s="223">
        <f t="shared" si="19"/>
        <v>1000000</v>
      </c>
      <c r="K516" s="258"/>
    </row>
    <row r="517" spans="1:11" ht="19.5" customHeight="1">
      <c r="A517" s="257">
        <v>73</v>
      </c>
      <c r="B517" s="206">
        <v>2</v>
      </c>
      <c r="C517" s="229" t="s">
        <v>50</v>
      </c>
      <c r="D517" s="211" t="s">
        <v>84</v>
      </c>
      <c r="E517" s="206" t="s">
        <v>87</v>
      </c>
      <c r="F517" s="274">
        <v>7.69</v>
      </c>
      <c r="G517" s="206" t="s">
        <v>24</v>
      </c>
      <c r="H517" s="213">
        <f t="shared" si="20"/>
        <v>7.69</v>
      </c>
      <c r="I517" s="222">
        <v>200000</v>
      </c>
      <c r="J517" s="219">
        <f t="shared" si="19"/>
        <v>1000000</v>
      </c>
      <c r="K517" s="207"/>
    </row>
    <row r="518" spans="1:11" ht="19.5" customHeight="1">
      <c r="A518" s="257">
        <v>74</v>
      </c>
      <c r="B518" s="206">
        <v>3</v>
      </c>
      <c r="C518" s="229" t="s">
        <v>142</v>
      </c>
      <c r="D518" s="211" t="s">
        <v>204</v>
      </c>
      <c r="E518" s="206" t="s">
        <v>87</v>
      </c>
      <c r="F518" s="274">
        <v>7.69</v>
      </c>
      <c r="G518" s="206" t="s">
        <v>24</v>
      </c>
      <c r="H518" s="213">
        <f t="shared" si="20"/>
        <v>7.69</v>
      </c>
      <c r="I518" s="222">
        <v>200000</v>
      </c>
      <c r="J518" s="219">
        <f t="shared" si="19"/>
        <v>1000000</v>
      </c>
      <c r="K518" s="207"/>
    </row>
    <row r="519" spans="1:11" ht="19.5" customHeight="1">
      <c r="A519" s="257">
        <v>75</v>
      </c>
      <c r="B519" s="225">
        <v>4</v>
      </c>
      <c r="C519" s="224" t="s">
        <v>50</v>
      </c>
      <c r="D519" s="230" t="s">
        <v>79</v>
      </c>
      <c r="E519" s="225" t="s">
        <v>87</v>
      </c>
      <c r="F519" s="281">
        <v>7.66</v>
      </c>
      <c r="G519" s="225" t="s">
        <v>24</v>
      </c>
      <c r="H519" s="226">
        <f t="shared" si="20"/>
        <v>7.66</v>
      </c>
      <c r="I519" s="227">
        <v>200000</v>
      </c>
      <c r="J519" s="228">
        <f t="shared" si="19"/>
        <v>1000000</v>
      </c>
      <c r="K519" s="259"/>
    </row>
    <row r="520" spans="1:11" ht="19.5" customHeight="1">
      <c r="A520" s="257">
        <v>76</v>
      </c>
      <c r="B520" s="214">
        <v>1</v>
      </c>
      <c r="C520" s="220" t="s">
        <v>165</v>
      </c>
      <c r="D520" s="210" t="s">
        <v>206</v>
      </c>
      <c r="E520" s="214" t="s">
        <v>148</v>
      </c>
      <c r="F520" s="273">
        <v>8</v>
      </c>
      <c r="G520" s="214" t="s">
        <v>24</v>
      </c>
      <c r="H520" s="221">
        <f t="shared" si="20"/>
        <v>8</v>
      </c>
      <c r="I520" s="222">
        <v>250000</v>
      </c>
      <c r="J520" s="223">
        <f t="shared" si="19"/>
        <v>1250000</v>
      </c>
      <c r="K520" s="258"/>
    </row>
    <row r="521" spans="1:11" ht="19.5" customHeight="1">
      <c r="A521" s="257">
        <v>77</v>
      </c>
      <c r="B521" s="206">
        <v>2</v>
      </c>
      <c r="C521" s="229" t="s">
        <v>207</v>
      </c>
      <c r="D521" s="211" t="s">
        <v>161</v>
      </c>
      <c r="E521" s="206" t="s">
        <v>148</v>
      </c>
      <c r="F521" s="274">
        <v>7.77</v>
      </c>
      <c r="G521" s="206" t="s">
        <v>24</v>
      </c>
      <c r="H521" s="213">
        <f t="shared" si="20"/>
        <v>7.77</v>
      </c>
      <c r="I521" s="222">
        <v>200000</v>
      </c>
      <c r="J521" s="219">
        <f t="shared" si="19"/>
        <v>1000000</v>
      </c>
      <c r="K521" s="207"/>
    </row>
    <row r="522" spans="1:11" ht="19.5" customHeight="1">
      <c r="A522" s="257">
        <v>78</v>
      </c>
      <c r="B522" s="206">
        <v>3</v>
      </c>
      <c r="C522" s="229" t="s">
        <v>73</v>
      </c>
      <c r="D522" s="211" t="s">
        <v>115</v>
      </c>
      <c r="E522" s="206" t="s">
        <v>148</v>
      </c>
      <c r="F522" s="274">
        <v>7.66</v>
      </c>
      <c r="G522" s="206" t="s">
        <v>24</v>
      </c>
      <c r="H522" s="213">
        <f t="shared" si="20"/>
        <v>7.66</v>
      </c>
      <c r="I522" s="222">
        <v>200000</v>
      </c>
      <c r="J522" s="219">
        <f t="shared" si="19"/>
        <v>1000000</v>
      </c>
      <c r="K522" s="207"/>
    </row>
    <row r="523" spans="1:11" ht="19.5" customHeight="1">
      <c r="A523" s="257">
        <v>79</v>
      </c>
      <c r="B523" s="206">
        <v>4</v>
      </c>
      <c r="C523" s="229" t="s">
        <v>123</v>
      </c>
      <c r="D523" s="211" t="s">
        <v>192</v>
      </c>
      <c r="E523" s="206" t="s">
        <v>148</v>
      </c>
      <c r="F523" s="274">
        <v>7.63</v>
      </c>
      <c r="G523" s="206" t="s">
        <v>24</v>
      </c>
      <c r="H523" s="213">
        <f t="shared" si="20"/>
        <v>7.63</v>
      </c>
      <c r="I523" s="222">
        <v>200000</v>
      </c>
      <c r="J523" s="219">
        <f t="shared" si="19"/>
        <v>1000000</v>
      </c>
      <c r="K523" s="207"/>
    </row>
    <row r="524" spans="1:11" ht="19.5" customHeight="1">
      <c r="A524" s="257">
        <v>80</v>
      </c>
      <c r="B524" s="225">
        <v>5</v>
      </c>
      <c r="C524" s="224" t="s">
        <v>108</v>
      </c>
      <c r="D524" s="230" t="s">
        <v>45</v>
      </c>
      <c r="E524" s="225" t="s">
        <v>148</v>
      </c>
      <c r="F524" s="281">
        <v>7.6</v>
      </c>
      <c r="G524" s="225" t="s">
        <v>24</v>
      </c>
      <c r="H524" s="226">
        <f t="shared" si="20"/>
        <v>7.6</v>
      </c>
      <c r="I524" s="222">
        <v>200000</v>
      </c>
      <c r="J524" s="228">
        <f t="shared" si="19"/>
        <v>1000000</v>
      </c>
      <c r="K524" s="259"/>
    </row>
    <row r="525" spans="1:11" ht="19.5" customHeight="1">
      <c r="A525" s="257">
        <v>81</v>
      </c>
      <c r="B525" s="214">
        <v>1</v>
      </c>
      <c r="C525" s="220" t="s">
        <v>208</v>
      </c>
      <c r="D525" s="210" t="s">
        <v>43</v>
      </c>
      <c r="E525" s="214" t="s">
        <v>90</v>
      </c>
      <c r="F525" s="273">
        <v>8.67</v>
      </c>
      <c r="G525" s="214" t="s">
        <v>24</v>
      </c>
      <c r="H525" s="221">
        <f t="shared" si="20"/>
        <v>8.67</v>
      </c>
      <c r="I525" s="222">
        <v>250000</v>
      </c>
      <c r="J525" s="223">
        <f t="shared" si="19"/>
        <v>1250000</v>
      </c>
      <c r="K525" s="258"/>
    </row>
    <row r="526" spans="1:11" ht="19.5" customHeight="1">
      <c r="A526" s="257">
        <v>82</v>
      </c>
      <c r="B526" s="225">
        <v>2</v>
      </c>
      <c r="C526" s="224" t="s">
        <v>209</v>
      </c>
      <c r="D526" s="230" t="s">
        <v>43</v>
      </c>
      <c r="E526" s="225" t="s">
        <v>90</v>
      </c>
      <c r="F526" s="281">
        <v>7.85</v>
      </c>
      <c r="G526" s="225" t="s">
        <v>24</v>
      </c>
      <c r="H526" s="226">
        <f t="shared" si="20"/>
        <v>7.85</v>
      </c>
      <c r="I526" s="222">
        <v>200000</v>
      </c>
      <c r="J526" s="228">
        <f t="shared" si="19"/>
        <v>1000000</v>
      </c>
      <c r="K526" s="259"/>
    </row>
    <row r="527" spans="1:11" ht="19.5" customHeight="1">
      <c r="A527" s="257">
        <v>83</v>
      </c>
      <c r="B527" s="214">
        <v>1</v>
      </c>
      <c r="C527" s="277" t="s">
        <v>210</v>
      </c>
      <c r="D527" s="278" t="s">
        <v>211</v>
      </c>
      <c r="E527" s="214" t="s">
        <v>156</v>
      </c>
      <c r="F527" s="297">
        <v>7.83</v>
      </c>
      <c r="G527" s="214" t="s">
        <v>24</v>
      </c>
      <c r="H527" s="221">
        <f t="shared" si="20"/>
        <v>7.83</v>
      </c>
      <c r="I527" s="222">
        <v>200000</v>
      </c>
      <c r="J527" s="223">
        <f t="shared" si="19"/>
        <v>1000000</v>
      </c>
      <c r="K527" s="258"/>
    </row>
    <row r="528" spans="1:11" ht="19.5" customHeight="1">
      <c r="A528" s="257">
        <v>84</v>
      </c>
      <c r="B528" s="225">
        <v>2</v>
      </c>
      <c r="C528" s="279" t="s">
        <v>212</v>
      </c>
      <c r="D528" s="280" t="s">
        <v>213</v>
      </c>
      <c r="E528" s="225" t="s">
        <v>156</v>
      </c>
      <c r="F528" s="302">
        <v>7.76</v>
      </c>
      <c r="G528" s="225" t="s">
        <v>24</v>
      </c>
      <c r="H528" s="226">
        <f t="shared" si="20"/>
        <v>7.76</v>
      </c>
      <c r="I528" s="227">
        <v>200000</v>
      </c>
      <c r="J528" s="228">
        <f t="shared" si="19"/>
        <v>1000000</v>
      </c>
      <c r="K528" s="259"/>
    </row>
    <row r="529" spans="1:11" ht="19.5" customHeight="1">
      <c r="A529" s="257">
        <v>85</v>
      </c>
      <c r="B529" s="214">
        <v>1</v>
      </c>
      <c r="C529" s="277" t="s">
        <v>214</v>
      </c>
      <c r="D529" s="278" t="s">
        <v>215</v>
      </c>
      <c r="E529" s="214" t="s">
        <v>157</v>
      </c>
      <c r="F529" s="273">
        <v>7.66</v>
      </c>
      <c r="G529" s="214" t="s">
        <v>24</v>
      </c>
      <c r="H529" s="221">
        <f t="shared" si="20"/>
        <v>7.66</v>
      </c>
      <c r="I529" s="222">
        <v>200000</v>
      </c>
      <c r="J529" s="223">
        <f t="shared" si="19"/>
        <v>1000000</v>
      </c>
      <c r="K529" s="258"/>
    </row>
    <row r="530" spans="1:11" ht="19.5" customHeight="1">
      <c r="A530" s="257">
        <v>86</v>
      </c>
      <c r="B530" s="225">
        <v>2</v>
      </c>
      <c r="C530" s="279" t="s">
        <v>216</v>
      </c>
      <c r="D530" s="280" t="s">
        <v>217</v>
      </c>
      <c r="E530" s="225" t="s">
        <v>157</v>
      </c>
      <c r="F530" s="281">
        <v>7.55</v>
      </c>
      <c r="G530" s="225" t="s">
        <v>24</v>
      </c>
      <c r="H530" s="226">
        <f t="shared" si="20"/>
        <v>7.55</v>
      </c>
      <c r="I530" s="227">
        <v>200000</v>
      </c>
      <c r="J530" s="228">
        <f t="shared" si="19"/>
        <v>1000000</v>
      </c>
      <c r="K530" s="259"/>
    </row>
    <row r="531" spans="1:11" ht="19.5" customHeight="1">
      <c r="A531" s="257">
        <v>87</v>
      </c>
      <c r="B531" s="282">
        <v>1</v>
      </c>
      <c r="C531" s="283" t="s">
        <v>214</v>
      </c>
      <c r="D531" s="284" t="s">
        <v>218</v>
      </c>
      <c r="E531" s="282" t="s">
        <v>158</v>
      </c>
      <c r="F531" s="285">
        <v>8.05</v>
      </c>
      <c r="G531" s="300" t="s">
        <v>24</v>
      </c>
      <c r="H531" s="286">
        <f t="shared" si="20"/>
        <v>8.05</v>
      </c>
      <c r="I531" s="287">
        <v>250000</v>
      </c>
      <c r="J531" s="301">
        <f t="shared" si="19"/>
        <v>1250000</v>
      </c>
      <c r="K531" s="267"/>
    </row>
    <row r="532" spans="1:11" ht="19.5" customHeight="1">
      <c r="A532" s="257">
        <v>88</v>
      </c>
      <c r="B532" s="214">
        <v>1</v>
      </c>
      <c r="C532" s="277" t="s">
        <v>219</v>
      </c>
      <c r="D532" s="278" t="s">
        <v>62</v>
      </c>
      <c r="E532" s="214" t="s">
        <v>159</v>
      </c>
      <c r="F532" s="273">
        <v>8.09</v>
      </c>
      <c r="G532" s="214" t="s">
        <v>24</v>
      </c>
      <c r="H532" s="221">
        <f t="shared" si="20"/>
        <v>8.09</v>
      </c>
      <c r="I532" s="216">
        <v>250000</v>
      </c>
      <c r="J532" s="223">
        <f t="shared" si="19"/>
        <v>1250000</v>
      </c>
      <c r="K532" s="258"/>
    </row>
    <row r="533" spans="1:11" ht="19.5" customHeight="1">
      <c r="A533" s="257">
        <v>89</v>
      </c>
      <c r="B533" s="225">
        <v>2</v>
      </c>
      <c r="C533" s="279" t="s">
        <v>212</v>
      </c>
      <c r="D533" s="280" t="s">
        <v>41</v>
      </c>
      <c r="E533" s="225" t="s">
        <v>159</v>
      </c>
      <c r="F533" s="281">
        <v>7.77</v>
      </c>
      <c r="G533" s="225" t="s">
        <v>24</v>
      </c>
      <c r="H533" s="226">
        <f t="shared" si="20"/>
        <v>7.77</v>
      </c>
      <c r="I533" s="222">
        <v>200000</v>
      </c>
      <c r="J533" s="228">
        <f t="shared" si="19"/>
        <v>1000000</v>
      </c>
      <c r="K533" s="259"/>
    </row>
    <row r="534" spans="1:11" ht="19.5" customHeight="1">
      <c r="A534" s="257">
        <v>90</v>
      </c>
      <c r="B534" s="214">
        <v>1</v>
      </c>
      <c r="C534" s="277" t="s">
        <v>220</v>
      </c>
      <c r="D534" s="278" t="s">
        <v>221</v>
      </c>
      <c r="E534" s="214" t="s">
        <v>160</v>
      </c>
      <c r="F534" s="295">
        <v>8.25</v>
      </c>
      <c r="G534" s="214" t="s">
        <v>24</v>
      </c>
      <c r="H534" s="221">
        <f t="shared" si="20"/>
        <v>8.25</v>
      </c>
      <c r="I534" s="222">
        <v>250000</v>
      </c>
      <c r="J534" s="223">
        <f t="shared" si="19"/>
        <v>1250000</v>
      </c>
      <c r="K534" s="258"/>
    </row>
    <row r="535" spans="1:11" ht="19.5" customHeight="1">
      <c r="A535" s="257">
        <v>91</v>
      </c>
      <c r="B535" s="206">
        <v>2</v>
      </c>
      <c r="C535" s="275" t="s">
        <v>212</v>
      </c>
      <c r="D535" s="276" t="s">
        <v>41</v>
      </c>
      <c r="E535" s="206" t="s">
        <v>160</v>
      </c>
      <c r="F535" s="296">
        <v>8</v>
      </c>
      <c r="G535" s="206" t="s">
        <v>24</v>
      </c>
      <c r="H535" s="213">
        <f t="shared" si="20"/>
        <v>8</v>
      </c>
      <c r="I535" s="222">
        <v>250000</v>
      </c>
      <c r="J535" s="219">
        <f t="shared" si="19"/>
        <v>1250000</v>
      </c>
      <c r="K535" s="207"/>
    </row>
    <row r="536" spans="1:11" ht="19.5" customHeight="1">
      <c r="A536" s="257">
        <v>92</v>
      </c>
      <c r="B536" s="206">
        <v>3</v>
      </c>
      <c r="C536" s="275" t="s">
        <v>216</v>
      </c>
      <c r="D536" s="276" t="s">
        <v>222</v>
      </c>
      <c r="E536" s="206" t="s">
        <v>160</v>
      </c>
      <c r="F536" s="296">
        <v>7.82</v>
      </c>
      <c r="G536" s="206" t="s">
        <v>24</v>
      </c>
      <c r="H536" s="213">
        <f t="shared" si="20"/>
        <v>7.82</v>
      </c>
      <c r="I536" s="222">
        <v>200000</v>
      </c>
      <c r="J536" s="219">
        <f t="shared" si="19"/>
        <v>1000000</v>
      </c>
      <c r="K536" s="207"/>
    </row>
    <row r="537" spans="1:11" ht="19.5" customHeight="1">
      <c r="A537" s="257">
        <v>93</v>
      </c>
      <c r="B537" s="206">
        <v>4</v>
      </c>
      <c r="C537" s="275" t="s">
        <v>223</v>
      </c>
      <c r="D537" s="276" t="s">
        <v>224</v>
      </c>
      <c r="E537" s="206" t="s">
        <v>160</v>
      </c>
      <c r="F537" s="296">
        <v>7.71</v>
      </c>
      <c r="G537" s="206" t="s">
        <v>24</v>
      </c>
      <c r="H537" s="213">
        <f t="shared" si="20"/>
        <v>7.71</v>
      </c>
      <c r="I537" s="222">
        <v>200000</v>
      </c>
      <c r="J537" s="219">
        <f t="shared" si="19"/>
        <v>1000000</v>
      </c>
      <c r="K537" s="207"/>
    </row>
    <row r="538" spans="1:11" ht="18.75">
      <c r="A538" s="266"/>
      <c r="B538" s="262"/>
      <c r="C538" s="260" t="s">
        <v>125</v>
      </c>
      <c r="D538" s="261"/>
      <c r="E538" s="237"/>
      <c r="F538" s="237"/>
      <c r="G538" s="262"/>
      <c r="H538" s="262"/>
      <c r="I538" s="263"/>
      <c r="J538" s="268">
        <f>SUM(J445:J537)</f>
        <v>101500000</v>
      </c>
      <c r="K538" s="264"/>
    </row>
    <row r="539" spans="1:11" ht="15">
      <c r="A539" s="75"/>
      <c r="B539" s="75"/>
      <c r="C539" s="75"/>
      <c r="D539" s="75"/>
      <c r="E539" s="75"/>
      <c r="F539" s="75"/>
      <c r="G539" s="75"/>
      <c r="H539" s="75"/>
      <c r="I539" s="75"/>
      <c r="J539" s="76"/>
      <c r="K539" s="75"/>
    </row>
    <row r="540" spans="3:11" ht="17.25">
      <c r="C540" s="78" t="s">
        <v>52</v>
      </c>
      <c r="D540" s="78"/>
      <c r="E540" s="78"/>
      <c r="F540" s="78"/>
      <c r="G540" s="78" t="s">
        <v>227</v>
      </c>
      <c r="H540" s="79"/>
      <c r="I540" s="78"/>
      <c r="J540" s="80" t="s">
        <v>150</v>
      </c>
      <c r="K540" s="77"/>
    </row>
    <row r="541" spans="3:11" ht="15.75">
      <c r="C541" s="81"/>
      <c r="D541" s="81"/>
      <c r="E541" s="81"/>
      <c r="F541" s="81"/>
      <c r="G541" s="81"/>
      <c r="H541" s="82"/>
      <c r="I541" s="83"/>
      <c r="J541" s="83"/>
      <c r="K541" s="77"/>
    </row>
    <row r="542" spans="3:11" ht="15.75">
      <c r="C542" s="81"/>
      <c r="D542" s="81"/>
      <c r="E542" s="81"/>
      <c r="F542" s="81"/>
      <c r="G542" s="81"/>
      <c r="H542" s="82"/>
      <c r="I542" s="83"/>
      <c r="J542" s="83"/>
      <c r="K542" s="77"/>
    </row>
    <row r="543" spans="3:11" ht="15.75">
      <c r="C543" s="81"/>
      <c r="D543" s="81"/>
      <c r="E543" s="81"/>
      <c r="F543" s="81"/>
      <c r="G543" s="81"/>
      <c r="H543" s="82"/>
      <c r="I543" s="83"/>
      <c r="J543" s="83"/>
      <c r="K543" s="77"/>
    </row>
    <row r="544" spans="3:10" ht="18">
      <c r="C544" s="84"/>
      <c r="D544" s="84"/>
      <c r="E544" s="81"/>
      <c r="F544" s="84"/>
      <c r="G544" s="85" t="s">
        <v>402</v>
      </c>
      <c r="H544" s="86"/>
      <c r="I544" s="85"/>
      <c r="J544" s="87" t="s">
        <v>149</v>
      </c>
    </row>
    <row r="564" spans="1:11" ht="17.25">
      <c r="A564" s="431" t="s">
        <v>0</v>
      </c>
      <c r="B564" s="431"/>
      <c r="C564" s="431"/>
      <c r="D564" s="431"/>
      <c r="E564" s="433" t="s">
        <v>58</v>
      </c>
      <c r="F564" s="433"/>
      <c r="G564" s="433"/>
      <c r="H564" s="433"/>
      <c r="I564" s="433"/>
      <c r="J564" s="433"/>
      <c r="K564" s="433"/>
    </row>
    <row r="565" spans="1:11" ht="17.25">
      <c r="A565" s="434" t="s">
        <v>1</v>
      </c>
      <c r="B565" s="434"/>
      <c r="C565" s="434"/>
      <c r="D565" s="99"/>
      <c r="E565" s="413" t="s">
        <v>59</v>
      </c>
      <c r="F565" s="413"/>
      <c r="G565" s="413"/>
      <c r="H565" s="413"/>
      <c r="I565" s="413"/>
      <c r="J565" s="413"/>
      <c r="K565" s="413"/>
    </row>
    <row r="566" spans="1:11" ht="15.75">
      <c r="A566" s="1"/>
      <c r="B566" s="265"/>
      <c r="C566" s="3"/>
      <c r="D566" s="3"/>
      <c r="E566" s="4"/>
      <c r="F566" s="3"/>
      <c r="G566" s="5"/>
      <c r="H566" s="5"/>
      <c r="I566" s="6"/>
      <c r="J566" s="7"/>
      <c r="K566" s="3"/>
    </row>
    <row r="567" spans="1:11" ht="21.75" customHeight="1">
      <c r="A567" s="8" t="s">
        <v>3</v>
      </c>
      <c r="B567" s="9" t="s">
        <v>4</v>
      </c>
      <c r="C567" s="10"/>
      <c r="D567" s="11"/>
      <c r="E567" s="12"/>
      <c r="F567" s="13" t="s">
        <v>5</v>
      </c>
      <c r="G567" s="14"/>
      <c r="H567" s="14"/>
      <c r="I567" s="15" t="s">
        <v>6</v>
      </c>
      <c r="J567" s="16" t="s">
        <v>7</v>
      </c>
      <c r="K567" s="17" t="s">
        <v>8</v>
      </c>
    </row>
    <row r="568" spans="1:11" ht="21.75" customHeight="1">
      <c r="A568" s="18" t="s">
        <v>9</v>
      </c>
      <c r="B568" s="19" t="s">
        <v>9</v>
      </c>
      <c r="C568" s="100" t="s">
        <v>10</v>
      </c>
      <c r="D568" s="19"/>
      <c r="E568" s="20" t="s">
        <v>11</v>
      </c>
      <c r="F568" s="20" t="s">
        <v>12</v>
      </c>
      <c r="G568" s="21" t="s">
        <v>13</v>
      </c>
      <c r="H568" s="21" t="s">
        <v>7</v>
      </c>
      <c r="I568" s="22" t="s">
        <v>14</v>
      </c>
      <c r="J568" s="23" t="s">
        <v>15</v>
      </c>
      <c r="K568" s="21" t="s">
        <v>16</v>
      </c>
    </row>
    <row r="569" spans="1:11" ht="21.75" customHeight="1">
      <c r="A569" s="24"/>
      <c r="B569" s="25" t="s">
        <v>17</v>
      </c>
      <c r="C569" s="26"/>
      <c r="D569" s="27"/>
      <c r="E569" s="28"/>
      <c r="F569" s="28" t="s">
        <v>18</v>
      </c>
      <c r="G569" s="29" t="s">
        <v>19</v>
      </c>
      <c r="H569" s="29"/>
      <c r="I569" s="30"/>
      <c r="J569" s="30" t="s">
        <v>20</v>
      </c>
      <c r="K569" s="31"/>
    </row>
    <row r="570" spans="1:11" ht="21.75" customHeight="1">
      <c r="A570" s="32">
        <v>1</v>
      </c>
      <c r="B570" s="34">
        <v>1</v>
      </c>
      <c r="C570" s="103" t="s">
        <v>27</v>
      </c>
      <c r="D570" s="123" t="s">
        <v>28</v>
      </c>
      <c r="E570" s="34" t="s">
        <v>23</v>
      </c>
      <c r="F570" s="117">
        <v>8.333333333333334</v>
      </c>
      <c r="G570" s="35" t="s">
        <v>24</v>
      </c>
      <c r="H570" s="117">
        <v>8.333333333333334</v>
      </c>
      <c r="I570" s="37">
        <v>200000</v>
      </c>
      <c r="J570" s="38">
        <f aca="true" t="shared" si="21" ref="J570:J586">I570*5</f>
        <v>1000000</v>
      </c>
      <c r="K570" s="39"/>
    </row>
    <row r="571" spans="1:11" ht="21.75" customHeight="1">
      <c r="A571" s="118">
        <v>2</v>
      </c>
      <c r="B571" s="62">
        <v>2</v>
      </c>
      <c r="C571" s="107" t="s">
        <v>25</v>
      </c>
      <c r="D571" s="105" t="s">
        <v>26</v>
      </c>
      <c r="E571" s="62" t="s">
        <v>23</v>
      </c>
      <c r="F571" s="119">
        <v>8.19047619047619</v>
      </c>
      <c r="G571" s="120" t="s">
        <v>24</v>
      </c>
      <c r="H571" s="119">
        <v>8.19047619047619</v>
      </c>
      <c r="I571" s="64">
        <v>200000</v>
      </c>
      <c r="J571" s="65">
        <f t="shared" si="21"/>
        <v>1000000</v>
      </c>
      <c r="K571" s="66"/>
    </row>
    <row r="572" spans="1:11" ht="21.75" customHeight="1">
      <c r="A572" s="118">
        <v>3</v>
      </c>
      <c r="B572" s="62">
        <v>3</v>
      </c>
      <c r="C572" s="107" t="s">
        <v>60</v>
      </c>
      <c r="D572" s="105" t="s">
        <v>41</v>
      </c>
      <c r="E572" s="62" t="s">
        <v>23</v>
      </c>
      <c r="F572" s="119">
        <v>8.19047619047619</v>
      </c>
      <c r="G572" s="120" t="s">
        <v>24</v>
      </c>
      <c r="H572" s="119">
        <v>8.19047619047619</v>
      </c>
      <c r="I572" s="64">
        <v>200000</v>
      </c>
      <c r="J572" s="65">
        <f t="shared" si="21"/>
        <v>1000000</v>
      </c>
      <c r="K572" s="66"/>
    </row>
    <row r="573" spans="1:11" ht="21.75" customHeight="1">
      <c r="A573" s="118">
        <v>4</v>
      </c>
      <c r="B573" s="62">
        <v>4</v>
      </c>
      <c r="C573" s="107" t="s">
        <v>61</v>
      </c>
      <c r="D573" s="105" t="s">
        <v>62</v>
      </c>
      <c r="E573" s="62" t="s">
        <v>23</v>
      </c>
      <c r="F573" s="119">
        <v>8.142857142857142</v>
      </c>
      <c r="G573" s="116" t="s">
        <v>32</v>
      </c>
      <c r="H573" s="119">
        <v>8.142857142857142</v>
      </c>
      <c r="I573" s="64">
        <v>200000</v>
      </c>
      <c r="J573" s="65">
        <f t="shared" si="21"/>
        <v>1000000</v>
      </c>
      <c r="K573" s="66"/>
    </row>
    <row r="574" spans="1:11" ht="21.75" customHeight="1">
      <c r="A574" s="118">
        <v>5</v>
      </c>
      <c r="B574" s="62">
        <v>5</v>
      </c>
      <c r="C574" s="107" t="s">
        <v>63</v>
      </c>
      <c r="D574" s="105" t="s">
        <v>35</v>
      </c>
      <c r="E574" s="62" t="s">
        <v>23</v>
      </c>
      <c r="F574" s="119">
        <v>8</v>
      </c>
      <c r="G574" s="120" t="s">
        <v>24</v>
      </c>
      <c r="H574" s="119">
        <v>8</v>
      </c>
      <c r="I574" s="64">
        <v>200000</v>
      </c>
      <c r="J574" s="65">
        <f t="shared" si="21"/>
        <v>1000000</v>
      </c>
      <c r="K574" s="66"/>
    </row>
    <row r="575" spans="1:11" ht="21.75" customHeight="1">
      <c r="A575" s="118">
        <v>6</v>
      </c>
      <c r="B575" s="62">
        <v>6</v>
      </c>
      <c r="C575" s="107" t="s">
        <v>50</v>
      </c>
      <c r="D575" s="105" t="s">
        <v>64</v>
      </c>
      <c r="E575" s="62" t="s">
        <v>23</v>
      </c>
      <c r="F575" s="119">
        <v>8</v>
      </c>
      <c r="G575" s="120" t="s">
        <v>24</v>
      </c>
      <c r="H575" s="119">
        <v>8</v>
      </c>
      <c r="I575" s="64">
        <v>200000</v>
      </c>
      <c r="J575" s="65">
        <f t="shared" si="21"/>
        <v>1000000</v>
      </c>
      <c r="K575" s="66"/>
    </row>
    <row r="576" spans="1:11" ht="21.75" customHeight="1">
      <c r="A576" s="118">
        <v>7</v>
      </c>
      <c r="B576" s="62">
        <v>7</v>
      </c>
      <c r="C576" s="107" t="s">
        <v>21</v>
      </c>
      <c r="D576" s="105" t="s">
        <v>22</v>
      </c>
      <c r="E576" s="62" t="s">
        <v>23</v>
      </c>
      <c r="F576" s="119">
        <v>8</v>
      </c>
      <c r="G576" s="120" t="s">
        <v>24</v>
      </c>
      <c r="H576" s="119">
        <v>8</v>
      </c>
      <c r="I576" s="64">
        <v>200000</v>
      </c>
      <c r="J576" s="65">
        <f t="shared" si="21"/>
        <v>1000000</v>
      </c>
      <c r="K576" s="66"/>
    </row>
    <row r="577" spans="1:11" ht="21.75" customHeight="1">
      <c r="A577" s="118">
        <v>8</v>
      </c>
      <c r="B577" s="62">
        <v>8</v>
      </c>
      <c r="C577" s="136" t="s">
        <v>40</v>
      </c>
      <c r="D577" s="137" t="s">
        <v>65</v>
      </c>
      <c r="E577" s="62" t="s">
        <v>23</v>
      </c>
      <c r="F577" s="119">
        <v>7.9523809523809526</v>
      </c>
      <c r="G577" s="120" t="s">
        <v>24</v>
      </c>
      <c r="H577" s="119">
        <v>7.9523809523809526</v>
      </c>
      <c r="I577" s="64">
        <v>150000</v>
      </c>
      <c r="J577" s="65">
        <f t="shared" si="21"/>
        <v>750000</v>
      </c>
      <c r="K577" s="66"/>
    </row>
    <row r="578" spans="1:11" ht="21.75" customHeight="1">
      <c r="A578" s="118">
        <v>9</v>
      </c>
      <c r="B578" s="62">
        <v>9</v>
      </c>
      <c r="C578" s="107" t="s">
        <v>34</v>
      </c>
      <c r="D578" s="105" t="s">
        <v>66</v>
      </c>
      <c r="E578" s="62" t="s">
        <v>23</v>
      </c>
      <c r="F578" s="119">
        <v>7.9523809523809526</v>
      </c>
      <c r="G578" s="120" t="s">
        <v>24</v>
      </c>
      <c r="H578" s="119">
        <v>7.9523809523809526</v>
      </c>
      <c r="I578" s="64">
        <v>150000</v>
      </c>
      <c r="J578" s="65">
        <f t="shared" si="21"/>
        <v>750000</v>
      </c>
      <c r="K578" s="66"/>
    </row>
    <row r="579" spans="1:11" ht="21.75" customHeight="1">
      <c r="A579" s="67">
        <v>10</v>
      </c>
      <c r="B579" s="49">
        <v>10</v>
      </c>
      <c r="C579" s="110" t="s">
        <v>21</v>
      </c>
      <c r="D579" s="138" t="s">
        <v>43</v>
      </c>
      <c r="E579" s="49" t="s">
        <v>23</v>
      </c>
      <c r="F579" s="121">
        <v>7.809523809523809</v>
      </c>
      <c r="G579" s="50" t="s">
        <v>24</v>
      </c>
      <c r="H579" s="121">
        <v>7.809523809523809</v>
      </c>
      <c r="I579" s="52">
        <v>150000</v>
      </c>
      <c r="J579" s="53">
        <f t="shared" si="21"/>
        <v>750000</v>
      </c>
      <c r="K579" s="54"/>
    </row>
    <row r="580" spans="1:11" ht="21.75" customHeight="1">
      <c r="A580" s="114">
        <v>11</v>
      </c>
      <c r="B580" s="56">
        <v>1</v>
      </c>
      <c r="C580" s="104" t="s">
        <v>21</v>
      </c>
      <c r="D580" s="115" t="s">
        <v>33</v>
      </c>
      <c r="E580" s="56" t="s">
        <v>31</v>
      </c>
      <c r="F580" s="150">
        <v>8.826086956521738</v>
      </c>
      <c r="G580" s="35" t="s">
        <v>24</v>
      </c>
      <c r="H580" s="151">
        <v>8.826086956521738</v>
      </c>
      <c r="I580" s="58">
        <v>200000</v>
      </c>
      <c r="J580" s="59">
        <f t="shared" si="21"/>
        <v>1000000</v>
      </c>
      <c r="K580" s="60"/>
    </row>
    <row r="581" spans="1:11" ht="21.75" customHeight="1">
      <c r="A581" s="40">
        <v>12</v>
      </c>
      <c r="B581" s="62">
        <v>2</v>
      </c>
      <c r="C581" s="102" t="s">
        <v>34</v>
      </c>
      <c r="D581" s="105" t="s">
        <v>35</v>
      </c>
      <c r="E581" s="62" t="s">
        <v>31</v>
      </c>
      <c r="F581" s="152">
        <v>8.304347826086957</v>
      </c>
      <c r="G581" s="120" t="s">
        <v>24</v>
      </c>
      <c r="H581" s="153">
        <v>8.304347826086957</v>
      </c>
      <c r="I581" s="64">
        <v>200000</v>
      </c>
      <c r="J581" s="65">
        <f t="shared" si="21"/>
        <v>1000000</v>
      </c>
      <c r="K581" s="66"/>
    </row>
    <row r="582" spans="1:11" ht="21.75" customHeight="1">
      <c r="A582" s="32">
        <v>13</v>
      </c>
      <c r="B582" s="62">
        <v>3</v>
      </c>
      <c r="C582" s="102" t="s">
        <v>29</v>
      </c>
      <c r="D582" s="105" t="s">
        <v>30</v>
      </c>
      <c r="E582" s="62" t="s">
        <v>31</v>
      </c>
      <c r="F582" s="152">
        <v>8</v>
      </c>
      <c r="G582" s="116" t="s">
        <v>32</v>
      </c>
      <c r="H582" s="153">
        <v>8</v>
      </c>
      <c r="I582" s="64">
        <v>200000</v>
      </c>
      <c r="J582" s="65">
        <f t="shared" si="21"/>
        <v>1000000</v>
      </c>
      <c r="K582" s="66"/>
    </row>
    <row r="583" spans="1:11" ht="21.75" customHeight="1">
      <c r="A583" s="40">
        <v>14</v>
      </c>
      <c r="B583" s="56">
        <v>4</v>
      </c>
      <c r="C583" s="102" t="s">
        <v>67</v>
      </c>
      <c r="D583" s="105" t="s">
        <v>68</v>
      </c>
      <c r="E583" s="62" t="s">
        <v>31</v>
      </c>
      <c r="F583" s="152">
        <v>7.913043478260869</v>
      </c>
      <c r="G583" s="120" t="s">
        <v>24</v>
      </c>
      <c r="H583" s="153">
        <v>7.913043478260869</v>
      </c>
      <c r="I583" s="45">
        <v>150000</v>
      </c>
      <c r="J583" s="65">
        <f t="shared" si="21"/>
        <v>750000</v>
      </c>
      <c r="K583" s="66"/>
    </row>
    <row r="584" spans="1:11" ht="21.75" customHeight="1">
      <c r="A584" s="32">
        <v>15</v>
      </c>
      <c r="B584" s="62">
        <v>5</v>
      </c>
      <c r="C584" s="102" t="s">
        <v>69</v>
      </c>
      <c r="D584" s="105" t="s">
        <v>70</v>
      </c>
      <c r="E584" s="62" t="s">
        <v>31</v>
      </c>
      <c r="F584" s="152">
        <v>7.913043478260869</v>
      </c>
      <c r="G584" s="120" t="s">
        <v>24</v>
      </c>
      <c r="H584" s="153">
        <v>7.913043478260869</v>
      </c>
      <c r="I584" s="45">
        <v>150000</v>
      </c>
      <c r="J584" s="65">
        <f t="shared" si="21"/>
        <v>750000</v>
      </c>
      <c r="K584" s="66"/>
    </row>
    <row r="585" spans="1:11" ht="21.75" customHeight="1">
      <c r="A585" s="40">
        <v>16</v>
      </c>
      <c r="B585" s="62">
        <v>6</v>
      </c>
      <c r="C585" s="102" t="s">
        <v>34</v>
      </c>
      <c r="D585" s="105" t="s">
        <v>49</v>
      </c>
      <c r="E585" s="62" t="s">
        <v>31</v>
      </c>
      <c r="F585" s="152">
        <v>7.826086956521739</v>
      </c>
      <c r="G585" s="120" t="s">
        <v>24</v>
      </c>
      <c r="H585" s="153">
        <v>7.826086956521739</v>
      </c>
      <c r="I585" s="45">
        <v>150000</v>
      </c>
      <c r="J585" s="65">
        <f t="shared" si="21"/>
        <v>750000</v>
      </c>
      <c r="K585" s="66"/>
    </row>
    <row r="586" spans="1:11" ht="21.75" customHeight="1">
      <c r="A586" s="8">
        <v>17</v>
      </c>
      <c r="B586" s="201">
        <v>7</v>
      </c>
      <c r="C586" s="106" t="s">
        <v>71</v>
      </c>
      <c r="D586" s="122" t="s">
        <v>41</v>
      </c>
      <c r="E586" s="42" t="s">
        <v>31</v>
      </c>
      <c r="F586" s="154">
        <v>7.826086956521739</v>
      </c>
      <c r="G586" s="50" t="s">
        <v>24</v>
      </c>
      <c r="H586" s="155">
        <v>7.826086956521739</v>
      </c>
      <c r="I586" s="45">
        <v>150000</v>
      </c>
      <c r="J586" s="46">
        <f t="shared" si="21"/>
        <v>750000</v>
      </c>
      <c r="K586" s="47"/>
    </row>
    <row r="587" spans="1:11" ht="21.75" customHeight="1">
      <c r="A587" s="32">
        <v>18</v>
      </c>
      <c r="B587" s="34">
        <v>1</v>
      </c>
      <c r="C587" s="103" t="s">
        <v>72</v>
      </c>
      <c r="D587" s="123" t="s">
        <v>39</v>
      </c>
      <c r="E587" s="34" t="s">
        <v>38</v>
      </c>
      <c r="F587" s="124">
        <v>8.205882352941176</v>
      </c>
      <c r="G587" s="35" t="s">
        <v>24</v>
      </c>
      <c r="H587" s="124">
        <v>8.205882352941176</v>
      </c>
      <c r="I587" s="37">
        <v>200000</v>
      </c>
      <c r="J587" s="38">
        <f>I587*5</f>
        <v>1000000</v>
      </c>
      <c r="K587" s="39"/>
    </row>
    <row r="588" spans="1:11" ht="21.75" customHeight="1">
      <c r="A588" s="118">
        <v>19</v>
      </c>
      <c r="B588" s="62">
        <v>2</v>
      </c>
      <c r="C588" s="107" t="s">
        <v>36</v>
      </c>
      <c r="D588" s="105" t="s">
        <v>37</v>
      </c>
      <c r="E588" s="62" t="s">
        <v>38</v>
      </c>
      <c r="F588" s="125">
        <v>7.882352941176471</v>
      </c>
      <c r="G588" s="120" t="s">
        <v>24</v>
      </c>
      <c r="H588" s="125">
        <v>7.882352941176471</v>
      </c>
      <c r="I588" s="64">
        <v>150000</v>
      </c>
      <c r="J588" s="65">
        <f aca="true" t="shared" si="22" ref="J588:J595">I588*5</f>
        <v>750000</v>
      </c>
      <c r="K588" s="66"/>
    </row>
    <row r="589" spans="1:11" ht="21.75" customHeight="1">
      <c r="A589" s="67">
        <v>20</v>
      </c>
      <c r="B589" s="49">
        <v>3</v>
      </c>
      <c r="C589" s="108" t="s">
        <v>73</v>
      </c>
      <c r="D589" s="126" t="s">
        <v>74</v>
      </c>
      <c r="E589" s="49" t="s">
        <v>38</v>
      </c>
      <c r="F589" s="127">
        <v>7.794117647058823</v>
      </c>
      <c r="G589" s="50" t="s">
        <v>24</v>
      </c>
      <c r="H589" s="127">
        <v>7.794117647058823</v>
      </c>
      <c r="I589" s="52">
        <v>150000</v>
      </c>
      <c r="J589" s="53">
        <f t="shared" si="22"/>
        <v>750000</v>
      </c>
      <c r="K589" s="54"/>
    </row>
    <row r="590" spans="1:11" ht="21.75" customHeight="1">
      <c r="A590" s="128">
        <v>21</v>
      </c>
      <c r="B590" s="129">
        <v>1</v>
      </c>
      <c r="C590" s="113" t="s">
        <v>61</v>
      </c>
      <c r="D590" s="139" t="s">
        <v>62</v>
      </c>
      <c r="E590" s="129" t="s">
        <v>42</v>
      </c>
      <c r="F590" s="130">
        <v>8.375</v>
      </c>
      <c r="G590" s="116" t="s">
        <v>32</v>
      </c>
      <c r="H590" s="94">
        <f aca="true" t="shared" si="23" ref="H590:H595">F590</f>
        <v>8.375</v>
      </c>
      <c r="I590" s="95">
        <v>200000</v>
      </c>
      <c r="J590" s="96">
        <f t="shared" si="22"/>
        <v>1000000</v>
      </c>
      <c r="K590" s="97"/>
    </row>
    <row r="591" spans="1:11" ht="21.75" customHeight="1">
      <c r="A591" s="18">
        <v>22</v>
      </c>
      <c r="B591" s="56">
        <v>1</v>
      </c>
      <c r="C591" s="111" t="s">
        <v>50</v>
      </c>
      <c r="D591" s="115" t="s">
        <v>45</v>
      </c>
      <c r="E591" s="56" t="s">
        <v>44</v>
      </c>
      <c r="F591" s="117">
        <v>7.885714285714286</v>
      </c>
      <c r="G591" s="63" t="s">
        <v>24</v>
      </c>
      <c r="H591" s="57">
        <f t="shared" si="23"/>
        <v>7.885714285714286</v>
      </c>
      <c r="I591" s="58">
        <v>150000</v>
      </c>
      <c r="J591" s="59">
        <f t="shared" si="22"/>
        <v>750000</v>
      </c>
      <c r="K591" s="60"/>
    </row>
    <row r="592" spans="1:11" ht="21.75" customHeight="1">
      <c r="A592" s="8">
        <v>23</v>
      </c>
      <c r="B592" s="42">
        <v>2</v>
      </c>
      <c r="C592" s="112" t="s">
        <v>75</v>
      </c>
      <c r="D592" s="122" t="s">
        <v>45</v>
      </c>
      <c r="E592" s="42" t="s">
        <v>44</v>
      </c>
      <c r="F592" s="121">
        <v>7.771428571428571</v>
      </c>
      <c r="G592" s="43" t="s">
        <v>24</v>
      </c>
      <c r="H592" s="44">
        <f t="shared" si="23"/>
        <v>7.771428571428571</v>
      </c>
      <c r="I592" s="45">
        <v>150000</v>
      </c>
      <c r="J592" s="46">
        <f t="shared" si="22"/>
        <v>750000</v>
      </c>
      <c r="K592" s="47"/>
    </row>
    <row r="593" spans="1:11" ht="21.75" customHeight="1">
      <c r="A593" s="32">
        <v>24</v>
      </c>
      <c r="B593" s="34">
        <v>1</v>
      </c>
      <c r="C593" s="103" t="s">
        <v>76</v>
      </c>
      <c r="D593" s="123" t="s">
        <v>77</v>
      </c>
      <c r="E593" s="34" t="s">
        <v>46</v>
      </c>
      <c r="F593" s="117">
        <v>8.09375</v>
      </c>
      <c r="G593" s="35" t="s">
        <v>24</v>
      </c>
      <c r="H593" s="36">
        <f t="shared" si="23"/>
        <v>8.09375</v>
      </c>
      <c r="I593" s="37">
        <v>200000</v>
      </c>
      <c r="J593" s="38">
        <f t="shared" si="22"/>
        <v>1000000</v>
      </c>
      <c r="K593" s="39"/>
    </row>
    <row r="594" spans="1:11" ht="21.75" customHeight="1">
      <c r="A594" s="67">
        <v>25</v>
      </c>
      <c r="B594" s="49">
        <v>2</v>
      </c>
      <c r="C594" s="110" t="s">
        <v>47</v>
      </c>
      <c r="D594" s="138" t="s">
        <v>48</v>
      </c>
      <c r="E594" s="49" t="s">
        <v>46</v>
      </c>
      <c r="F594" s="121">
        <v>8.0625</v>
      </c>
      <c r="G594" s="116" t="s">
        <v>32</v>
      </c>
      <c r="H594" s="51">
        <f t="shared" si="23"/>
        <v>8.0625</v>
      </c>
      <c r="I594" s="52">
        <v>200000</v>
      </c>
      <c r="J594" s="53">
        <f t="shared" si="22"/>
        <v>1000000</v>
      </c>
      <c r="K594" s="54"/>
    </row>
    <row r="595" spans="1:11" ht="21.75" customHeight="1">
      <c r="A595" s="18">
        <v>26</v>
      </c>
      <c r="B595" s="131">
        <v>1</v>
      </c>
      <c r="C595" s="109" t="s">
        <v>78</v>
      </c>
      <c r="D595" s="140" t="s">
        <v>79</v>
      </c>
      <c r="E595" s="131" t="s">
        <v>51</v>
      </c>
      <c r="F595" s="98">
        <v>7.8</v>
      </c>
      <c r="G595" s="63" t="s">
        <v>24</v>
      </c>
      <c r="H595" s="90">
        <f t="shared" si="23"/>
        <v>7.8</v>
      </c>
      <c r="I595" s="132">
        <v>150000</v>
      </c>
      <c r="J595" s="91">
        <f t="shared" si="22"/>
        <v>750000</v>
      </c>
      <c r="K595" s="92"/>
    </row>
    <row r="596" spans="1:11" s="74" customFormat="1" ht="21.75" customHeight="1">
      <c r="A596" s="128"/>
      <c r="B596" s="215"/>
      <c r="C596" s="159" t="s">
        <v>80</v>
      </c>
      <c r="D596" s="160"/>
      <c r="E596" s="14"/>
      <c r="F596" s="14"/>
      <c r="G596" s="14"/>
      <c r="H596" s="14"/>
      <c r="I596" s="134"/>
      <c r="J596" s="96">
        <f>SUM(J570:J595)</f>
        <v>23000000</v>
      </c>
      <c r="K596" s="135"/>
    </row>
    <row r="597" spans="1:11" ht="15">
      <c r="A597" s="75"/>
      <c r="B597" s="75"/>
      <c r="C597" s="75"/>
      <c r="D597" s="75"/>
      <c r="E597" s="75"/>
      <c r="F597" s="75"/>
      <c r="G597" s="75"/>
      <c r="H597" s="75"/>
      <c r="I597" s="75"/>
      <c r="J597" s="76"/>
      <c r="K597" s="75"/>
    </row>
    <row r="598" spans="3:11" ht="17.25">
      <c r="C598" s="78" t="s">
        <v>52</v>
      </c>
      <c r="D598" s="78"/>
      <c r="E598" s="78"/>
      <c r="F598" s="78"/>
      <c r="G598" s="78" t="s">
        <v>53</v>
      </c>
      <c r="H598" s="79"/>
      <c r="I598" s="78"/>
      <c r="J598" s="80" t="s">
        <v>54</v>
      </c>
      <c r="K598" s="77"/>
    </row>
    <row r="599" spans="3:11" ht="15.75">
      <c r="C599" s="81"/>
      <c r="D599" s="81"/>
      <c r="E599" s="81"/>
      <c r="F599" s="81"/>
      <c r="G599" s="81"/>
      <c r="H599" s="82"/>
      <c r="I599" s="83"/>
      <c r="J599" s="83"/>
      <c r="K599" s="77"/>
    </row>
    <row r="600" spans="3:11" ht="15.75">
      <c r="C600" s="81"/>
      <c r="D600" s="81"/>
      <c r="E600" s="81"/>
      <c r="F600" s="81"/>
      <c r="G600" s="81"/>
      <c r="H600" s="82"/>
      <c r="I600" s="83"/>
      <c r="J600" s="83"/>
      <c r="K600" s="77"/>
    </row>
    <row r="601" spans="3:11" ht="15.75">
      <c r="C601" s="81"/>
      <c r="D601" s="81"/>
      <c r="E601" s="81"/>
      <c r="F601" s="81"/>
      <c r="G601" s="81"/>
      <c r="H601" s="82"/>
      <c r="I601" s="83"/>
      <c r="J601" s="83"/>
      <c r="K601" s="77"/>
    </row>
    <row r="602" spans="3:10" ht="18">
      <c r="C602" s="84"/>
      <c r="D602" s="84"/>
      <c r="E602" s="81"/>
      <c r="F602" s="84"/>
      <c r="G602" s="85" t="s">
        <v>55</v>
      </c>
      <c r="H602" s="86"/>
      <c r="I602" s="85"/>
      <c r="J602" s="87" t="s">
        <v>118</v>
      </c>
    </row>
    <row r="603" spans="3:10" ht="18">
      <c r="C603" s="84"/>
      <c r="D603" s="84"/>
      <c r="E603" s="81"/>
      <c r="F603" s="84"/>
      <c r="G603" s="85"/>
      <c r="H603" s="86"/>
      <c r="I603" s="85"/>
      <c r="J603" s="87"/>
    </row>
    <row r="604" spans="3:10" ht="18">
      <c r="C604" s="84"/>
      <c r="D604" s="84"/>
      <c r="E604" s="81"/>
      <c r="F604" s="84"/>
      <c r="G604" s="85"/>
      <c r="H604" s="86"/>
      <c r="I604" s="85"/>
      <c r="J604" s="87"/>
    </row>
    <row r="605" spans="3:10" ht="18">
      <c r="C605" s="84"/>
      <c r="D605" s="84"/>
      <c r="E605" s="81"/>
      <c r="F605" s="84"/>
      <c r="G605" s="85"/>
      <c r="H605" s="86"/>
      <c r="I605" s="85"/>
      <c r="J605" s="87"/>
    </row>
    <row r="606" spans="3:10" ht="18">
      <c r="C606" s="84"/>
      <c r="D606" s="84"/>
      <c r="E606" s="81"/>
      <c r="F606" s="84"/>
      <c r="G606" s="85"/>
      <c r="H606" s="86"/>
      <c r="I606" s="85"/>
      <c r="J606" s="87"/>
    </row>
    <row r="607" spans="3:10" ht="18">
      <c r="C607" s="84"/>
      <c r="D607" s="84"/>
      <c r="E607" s="81"/>
      <c r="F607" s="84"/>
      <c r="G607" s="85"/>
      <c r="H607" s="86"/>
      <c r="I607" s="85"/>
      <c r="J607" s="87"/>
    </row>
    <row r="608" spans="3:10" ht="18">
      <c r="C608" s="84"/>
      <c r="D608" s="84"/>
      <c r="E608" s="81"/>
      <c r="F608" s="84"/>
      <c r="G608" s="85"/>
      <c r="H608" s="86"/>
      <c r="I608" s="85"/>
      <c r="J608" s="87"/>
    </row>
    <row r="609" spans="3:10" ht="18">
      <c r="C609" s="84"/>
      <c r="D609" s="84"/>
      <c r="E609" s="81"/>
      <c r="F609" s="84"/>
      <c r="G609" s="85"/>
      <c r="H609" s="86"/>
      <c r="I609" s="85"/>
      <c r="J609" s="87"/>
    </row>
    <row r="610" spans="3:10" ht="18">
      <c r="C610" s="84"/>
      <c r="D610" s="84"/>
      <c r="E610" s="81"/>
      <c r="F610" s="84"/>
      <c r="G610" s="85"/>
      <c r="H610" s="86"/>
      <c r="I610" s="85"/>
      <c r="J610" s="87"/>
    </row>
    <row r="611" spans="3:10" ht="18">
      <c r="C611" s="84"/>
      <c r="D611" s="84"/>
      <c r="E611" s="81"/>
      <c r="F611" s="84"/>
      <c r="G611" s="85"/>
      <c r="H611" s="86"/>
      <c r="I611" s="85"/>
      <c r="J611" s="87"/>
    </row>
    <row r="612" spans="3:10" ht="18">
      <c r="C612" s="84"/>
      <c r="D612" s="84"/>
      <c r="E612" s="81"/>
      <c r="F612" s="84"/>
      <c r="G612" s="85"/>
      <c r="H612" s="86"/>
      <c r="I612" s="85"/>
      <c r="J612" s="87"/>
    </row>
    <row r="613" spans="3:10" ht="18">
      <c r="C613" s="84"/>
      <c r="D613" s="84"/>
      <c r="E613" s="81"/>
      <c r="F613" s="84"/>
      <c r="G613" s="85"/>
      <c r="H613" s="86"/>
      <c r="I613" s="85"/>
      <c r="J613" s="87"/>
    </row>
    <row r="614" spans="3:10" ht="18">
      <c r="C614" s="84"/>
      <c r="D614" s="84"/>
      <c r="E614" s="81"/>
      <c r="F614" s="84"/>
      <c r="G614" s="85"/>
      <c r="H614" s="86"/>
      <c r="I614" s="85"/>
      <c r="J614" s="87"/>
    </row>
    <row r="615" spans="3:10" ht="18">
      <c r="C615" s="84"/>
      <c r="D615" s="84"/>
      <c r="E615" s="81"/>
      <c r="F615" s="84"/>
      <c r="G615" s="85"/>
      <c r="H615" s="86"/>
      <c r="I615" s="85"/>
      <c r="J615" s="87"/>
    </row>
    <row r="616" spans="3:10" ht="18">
      <c r="C616" s="84"/>
      <c r="D616" s="84"/>
      <c r="E616" s="81"/>
      <c r="F616" s="84"/>
      <c r="G616" s="85"/>
      <c r="H616" s="86"/>
      <c r="I616" s="85"/>
      <c r="J616" s="87"/>
    </row>
    <row r="617" spans="3:10" ht="18">
      <c r="C617" s="84"/>
      <c r="D617" s="84"/>
      <c r="E617" s="81"/>
      <c r="F617" s="84"/>
      <c r="G617" s="85"/>
      <c r="H617" s="86"/>
      <c r="I617" s="85"/>
      <c r="J617" s="87"/>
    </row>
    <row r="618" spans="3:10" ht="18">
      <c r="C618" s="84"/>
      <c r="D618" s="84"/>
      <c r="E618" s="81"/>
      <c r="F618" s="84"/>
      <c r="G618" s="85"/>
      <c r="H618" s="86"/>
      <c r="I618" s="85"/>
      <c r="J618" s="87"/>
    </row>
    <row r="619" spans="3:10" ht="18">
      <c r="C619" s="84"/>
      <c r="D619" s="84"/>
      <c r="E619" s="81"/>
      <c r="F619" s="84"/>
      <c r="G619" s="85"/>
      <c r="H619" s="86"/>
      <c r="I619" s="85"/>
      <c r="J619" s="87"/>
    </row>
    <row r="620" spans="3:10" ht="18">
      <c r="C620" s="84"/>
      <c r="D620" s="84"/>
      <c r="E620" s="81"/>
      <c r="F620" s="84"/>
      <c r="G620" s="85"/>
      <c r="H620" s="86"/>
      <c r="I620" s="85"/>
      <c r="J620" s="87"/>
    </row>
    <row r="621" spans="3:10" ht="18">
      <c r="C621" s="84"/>
      <c r="D621" s="84"/>
      <c r="E621" s="81"/>
      <c r="F621" s="84"/>
      <c r="G621" s="85"/>
      <c r="H621" s="86"/>
      <c r="I621" s="85"/>
      <c r="J621" s="87"/>
    </row>
    <row r="622" spans="3:10" ht="18">
      <c r="C622" s="84"/>
      <c r="D622" s="84"/>
      <c r="E622" s="81"/>
      <c r="F622" s="84"/>
      <c r="G622" s="85"/>
      <c r="H622" s="86"/>
      <c r="I622" s="85"/>
      <c r="J622" s="87"/>
    </row>
    <row r="623" spans="1:11" ht="21.75" customHeight="1">
      <c r="A623" s="431" t="s">
        <v>0</v>
      </c>
      <c r="B623" s="431"/>
      <c r="C623" s="431"/>
      <c r="D623" s="431"/>
      <c r="E623" s="433" t="s">
        <v>58</v>
      </c>
      <c r="F623" s="433"/>
      <c r="G623" s="433"/>
      <c r="H623" s="433"/>
      <c r="I623" s="433"/>
      <c r="J623" s="433"/>
      <c r="K623" s="433"/>
    </row>
    <row r="624" spans="1:11" ht="21.75" customHeight="1">
      <c r="A624" s="434" t="s">
        <v>1</v>
      </c>
      <c r="B624" s="434"/>
      <c r="C624" s="434"/>
      <c r="D624" s="99"/>
      <c r="E624" s="413" t="s">
        <v>2</v>
      </c>
      <c r="F624" s="413"/>
      <c r="G624" s="413"/>
      <c r="H624" s="413"/>
      <c r="I624" s="413"/>
      <c r="J624" s="413"/>
      <c r="K624" s="413"/>
    </row>
    <row r="625" spans="1:11" ht="21.75" customHeight="1">
      <c r="A625" s="1"/>
      <c r="B625" s="265"/>
      <c r="C625" s="3"/>
      <c r="D625" s="3"/>
      <c r="E625" s="4"/>
      <c r="F625" s="3"/>
      <c r="G625" s="5"/>
      <c r="H625" s="5"/>
      <c r="I625" s="6"/>
      <c r="J625" s="7"/>
      <c r="K625" s="3"/>
    </row>
    <row r="626" spans="1:11" ht="21.75" customHeight="1">
      <c r="A626" s="8" t="s">
        <v>3</v>
      </c>
      <c r="B626" s="9" t="s">
        <v>4</v>
      </c>
      <c r="C626" s="10"/>
      <c r="D626" s="147"/>
      <c r="E626" s="12"/>
      <c r="F626" s="13" t="s">
        <v>5</v>
      </c>
      <c r="G626" s="14"/>
      <c r="H626" s="14"/>
      <c r="I626" s="15" t="s">
        <v>6</v>
      </c>
      <c r="J626" s="16" t="s">
        <v>7</v>
      </c>
      <c r="K626" s="17" t="s">
        <v>8</v>
      </c>
    </row>
    <row r="627" spans="1:11" ht="21.75" customHeight="1">
      <c r="A627" s="18" t="s">
        <v>9</v>
      </c>
      <c r="B627" s="19" t="s">
        <v>9</v>
      </c>
      <c r="C627" s="100" t="s">
        <v>10</v>
      </c>
      <c r="D627" s="148"/>
      <c r="E627" s="20" t="s">
        <v>11</v>
      </c>
      <c r="F627" s="20" t="s">
        <v>12</v>
      </c>
      <c r="G627" s="21" t="s">
        <v>13</v>
      </c>
      <c r="H627" s="21" t="s">
        <v>7</v>
      </c>
      <c r="I627" s="22" t="s">
        <v>14</v>
      </c>
      <c r="J627" s="23" t="s">
        <v>15</v>
      </c>
      <c r="K627" s="21" t="s">
        <v>16</v>
      </c>
    </row>
    <row r="628" spans="1:11" ht="21.75" customHeight="1">
      <c r="A628" s="24"/>
      <c r="B628" s="25" t="s">
        <v>17</v>
      </c>
      <c r="C628" s="26"/>
      <c r="D628" s="149"/>
      <c r="E628" s="28"/>
      <c r="F628" s="28" t="s">
        <v>18</v>
      </c>
      <c r="G628" s="29" t="s">
        <v>19</v>
      </c>
      <c r="H628" s="29"/>
      <c r="I628" s="30"/>
      <c r="J628" s="30" t="s">
        <v>20</v>
      </c>
      <c r="K628" s="31"/>
    </row>
    <row r="629" spans="1:11" ht="21.75" customHeight="1">
      <c r="A629" s="32">
        <v>1</v>
      </c>
      <c r="B629" s="141">
        <v>1</v>
      </c>
      <c r="C629" s="103" t="s">
        <v>50</v>
      </c>
      <c r="D629" s="123" t="s">
        <v>81</v>
      </c>
      <c r="E629" s="34" t="s">
        <v>83</v>
      </c>
      <c r="F629" s="117">
        <v>8.047619047619047</v>
      </c>
      <c r="G629" s="35" t="s">
        <v>24</v>
      </c>
      <c r="H629" s="117">
        <v>8.047619047619047</v>
      </c>
      <c r="I629" s="37">
        <v>200000</v>
      </c>
      <c r="J629" s="37">
        <f>I629*4</f>
        <v>800000</v>
      </c>
      <c r="K629" s="142"/>
    </row>
    <row r="630" spans="1:11" ht="21.75" customHeight="1">
      <c r="A630" s="67">
        <v>2</v>
      </c>
      <c r="B630" s="143">
        <v>2</v>
      </c>
      <c r="C630" s="110" t="s">
        <v>103</v>
      </c>
      <c r="D630" s="138" t="s">
        <v>82</v>
      </c>
      <c r="E630" s="49" t="s">
        <v>83</v>
      </c>
      <c r="F630" s="121">
        <v>7.857142857142857</v>
      </c>
      <c r="G630" s="50" t="s">
        <v>24</v>
      </c>
      <c r="H630" s="121">
        <v>7.857142857142857</v>
      </c>
      <c r="I630" s="52">
        <v>150000</v>
      </c>
      <c r="J630" s="52">
        <f aca="true" t="shared" si="24" ref="J630:J654">I630*4</f>
        <v>600000</v>
      </c>
      <c r="K630" s="144"/>
    </row>
    <row r="631" spans="1:11" ht="21.75" customHeight="1">
      <c r="A631" s="32">
        <v>3</v>
      </c>
      <c r="B631" s="156">
        <v>1</v>
      </c>
      <c r="C631" s="111" t="s">
        <v>78</v>
      </c>
      <c r="D631" s="123" t="s">
        <v>84</v>
      </c>
      <c r="E631" s="34" t="s">
        <v>86</v>
      </c>
      <c r="F631" s="150">
        <v>8.047619047619047</v>
      </c>
      <c r="G631" s="35" t="s">
        <v>24</v>
      </c>
      <c r="H631" s="151">
        <v>8.047619047619047</v>
      </c>
      <c r="I631" s="58">
        <v>200000</v>
      </c>
      <c r="J631" s="37">
        <f t="shared" si="24"/>
        <v>800000</v>
      </c>
      <c r="K631" s="142"/>
    </row>
    <row r="632" spans="1:11" ht="21.75" customHeight="1">
      <c r="A632" s="118">
        <v>4</v>
      </c>
      <c r="B632" s="157">
        <v>2</v>
      </c>
      <c r="C632" s="107" t="s">
        <v>75</v>
      </c>
      <c r="D632" s="105" t="s">
        <v>92</v>
      </c>
      <c r="E632" s="62" t="s">
        <v>86</v>
      </c>
      <c r="F632" s="152">
        <v>7.904761904761905</v>
      </c>
      <c r="G632" s="120" t="s">
        <v>24</v>
      </c>
      <c r="H632" s="153">
        <v>7.904761904761905</v>
      </c>
      <c r="I632" s="45">
        <v>150000</v>
      </c>
      <c r="J632" s="64">
        <f t="shared" si="24"/>
        <v>600000</v>
      </c>
      <c r="K632" s="146"/>
    </row>
    <row r="633" spans="1:11" ht="21.75" customHeight="1">
      <c r="A633" s="67">
        <v>5</v>
      </c>
      <c r="B633" s="158">
        <v>3</v>
      </c>
      <c r="C633" s="112" t="s">
        <v>104</v>
      </c>
      <c r="D633" s="138" t="s">
        <v>85</v>
      </c>
      <c r="E633" s="49" t="s">
        <v>86</v>
      </c>
      <c r="F633" s="154">
        <v>7.619047619047619</v>
      </c>
      <c r="G633" s="50" t="s">
        <v>24</v>
      </c>
      <c r="H633" s="155">
        <v>7.619047619047619</v>
      </c>
      <c r="I633" s="45">
        <v>150000</v>
      </c>
      <c r="J633" s="52">
        <f t="shared" si="24"/>
        <v>600000</v>
      </c>
      <c r="K633" s="144"/>
    </row>
    <row r="634" spans="1:11" ht="21.75" customHeight="1">
      <c r="A634" s="32">
        <v>6</v>
      </c>
      <c r="B634" s="141">
        <v>1</v>
      </c>
      <c r="C634" s="103" t="s">
        <v>105</v>
      </c>
      <c r="D634" s="123" t="s">
        <v>93</v>
      </c>
      <c r="E634" s="34" t="s">
        <v>87</v>
      </c>
      <c r="F634" s="117">
        <v>8.666666666666666</v>
      </c>
      <c r="G634" s="35" t="s">
        <v>24</v>
      </c>
      <c r="H634" s="117">
        <v>8.666666666666666</v>
      </c>
      <c r="I634" s="37">
        <v>200000</v>
      </c>
      <c r="J634" s="37">
        <f t="shared" si="24"/>
        <v>800000</v>
      </c>
      <c r="K634" s="142"/>
    </row>
    <row r="635" spans="1:11" ht="21.75" customHeight="1">
      <c r="A635" s="118">
        <v>7</v>
      </c>
      <c r="B635" s="145">
        <v>2</v>
      </c>
      <c r="C635" s="107" t="s">
        <v>106</v>
      </c>
      <c r="D635" s="105" t="s">
        <v>62</v>
      </c>
      <c r="E635" s="62" t="s">
        <v>87</v>
      </c>
      <c r="F635" s="119">
        <v>7.761904761904762</v>
      </c>
      <c r="G635" s="120" t="s">
        <v>24</v>
      </c>
      <c r="H635" s="119">
        <v>7.761904761904762</v>
      </c>
      <c r="I635" s="64">
        <v>150000</v>
      </c>
      <c r="J635" s="64">
        <f t="shared" si="24"/>
        <v>600000</v>
      </c>
      <c r="K635" s="146"/>
    </row>
    <row r="636" spans="1:11" ht="21.75" customHeight="1">
      <c r="A636" s="118">
        <v>8</v>
      </c>
      <c r="B636" s="145">
        <v>3</v>
      </c>
      <c r="C636" s="107" t="s">
        <v>107</v>
      </c>
      <c r="D636" s="105" t="s">
        <v>43</v>
      </c>
      <c r="E636" s="62" t="s">
        <v>87</v>
      </c>
      <c r="F636" s="119">
        <v>7.666666666666667</v>
      </c>
      <c r="G636" s="120" t="s">
        <v>24</v>
      </c>
      <c r="H636" s="119">
        <v>7.666666666666667</v>
      </c>
      <c r="I636" s="64">
        <v>150000</v>
      </c>
      <c r="J636" s="64">
        <f t="shared" si="24"/>
        <v>600000</v>
      </c>
      <c r="K636" s="146"/>
    </row>
    <row r="637" spans="1:11" ht="21.75" customHeight="1">
      <c r="A637" s="67">
        <v>9</v>
      </c>
      <c r="B637" s="143">
        <v>4</v>
      </c>
      <c r="C637" s="110" t="s">
        <v>36</v>
      </c>
      <c r="D637" s="138" t="s">
        <v>94</v>
      </c>
      <c r="E637" s="49" t="s">
        <v>87</v>
      </c>
      <c r="F637" s="121">
        <v>7.619047619047619</v>
      </c>
      <c r="G637" s="50" t="s">
        <v>24</v>
      </c>
      <c r="H637" s="121">
        <v>7.619047619047619</v>
      </c>
      <c r="I637" s="52">
        <v>150000</v>
      </c>
      <c r="J637" s="52">
        <f t="shared" si="24"/>
        <v>600000</v>
      </c>
      <c r="K637" s="144"/>
    </row>
    <row r="638" spans="1:11" ht="21.75" customHeight="1">
      <c r="A638" s="32">
        <v>10</v>
      </c>
      <c r="B638" s="156">
        <v>1</v>
      </c>
      <c r="C638" s="111" t="s">
        <v>108</v>
      </c>
      <c r="D638" s="115" t="s">
        <v>45</v>
      </c>
      <c r="E638" s="34" t="s">
        <v>88</v>
      </c>
      <c r="F638" s="150">
        <v>9.071428571428571</v>
      </c>
      <c r="G638" s="35" t="s">
        <v>24</v>
      </c>
      <c r="H638" s="151">
        <v>9.071428571428571</v>
      </c>
      <c r="I638" s="37">
        <v>250000</v>
      </c>
      <c r="J638" s="37">
        <f t="shared" si="24"/>
        <v>1000000</v>
      </c>
      <c r="K638" s="142"/>
    </row>
    <row r="639" spans="1:11" ht="21.75" customHeight="1">
      <c r="A639" s="118">
        <v>11</v>
      </c>
      <c r="B639" s="157">
        <v>2</v>
      </c>
      <c r="C639" s="107" t="s">
        <v>75</v>
      </c>
      <c r="D639" s="115" t="s">
        <v>95</v>
      </c>
      <c r="E639" s="62" t="s">
        <v>88</v>
      </c>
      <c r="F639" s="152">
        <v>8.428571428571429</v>
      </c>
      <c r="G639" s="120" t="s">
        <v>24</v>
      </c>
      <c r="H639" s="153">
        <v>8.428571428571429</v>
      </c>
      <c r="I639" s="64">
        <v>200000</v>
      </c>
      <c r="J639" s="64">
        <f t="shared" si="24"/>
        <v>800000</v>
      </c>
      <c r="K639" s="146"/>
    </row>
    <row r="640" spans="1:11" ht="21.75" customHeight="1">
      <c r="A640" s="118">
        <v>12</v>
      </c>
      <c r="B640" s="157">
        <v>3</v>
      </c>
      <c r="C640" s="107" t="s">
        <v>109</v>
      </c>
      <c r="D640" s="115" t="s">
        <v>96</v>
      </c>
      <c r="E640" s="62" t="s">
        <v>88</v>
      </c>
      <c r="F640" s="152">
        <v>8.285714285714286</v>
      </c>
      <c r="G640" s="120" t="s">
        <v>24</v>
      </c>
      <c r="H640" s="153">
        <v>8.285714285714286</v>
      </c>
      <c r="I640" s="64">
        <v>200000</v>
      </c>
      <c r="J640" s="64">
        <f t="shared" si="24"/>
        <v>800000</v>
      </c>
      <c r="K640" s="146"/>
    </row>
    <row r="641" spans="1:11" ht="21.75" customHeight="1">
      <c r="A641" s="118">
        <v>13</v>
      </c>
      <c r="B641" s="157">
        <v>4</v>
      </c>
      <c r="C641" s="107" t="s">
        <v>75</v>
      </c>
      <c r="D641" s="115" t="s">
        <v>95</v>
      </c>
      <c r="E641" s="62" t="s">
        <v>88</v>
      </c>
      <c r="F641" s="152">
        <v>8.071428571428571</v>
      </c>
      <c r="G641" s="120" t="s">
        <v>24</v>
      </c>
      <c r="H641" s="153">
        <v>8.071428571428571</v>
      </c>
      <c r="I641" s="64">
        <v>200000</v>
      </c>
      <c r="J641" s="64">
        <f t="shared" si="24"/>
        <v>800000</v>
      </c>
      <c r="K641" s="146"/>
    </row>
    <row r="642" spans="1:11" ht="21.75" customHeight="1">
      <c r="A642" s="118">
        <v>14</v>
      </c>
      <c r="B642" s="157">
        <v>5</v>
      </c>
      <c r="C642" s="107" t="s">
        <v>50</v>
      </c>
      <c r="D642" s="115" t="s">
        <v>97</v>
      </c>
      <c r="E642" s="62" t="s">
        <v>88</v>
      </c>
      <c r="F642" s="152">
        <v>8.071428571428571</v>
      </c>
      <c r="G642" s="120" t="s">
        <v>24</v>
      </c>
      <c r="H642" s="153">
        <v>8.071428571428571</v>
      </c>
      <c r="I642" s="64">
        <v>200000</v>
      </c>
      <c r="J642" s="64">
        <f t="shared" si="24"/>
        <v>800000</v>
      </c>
      <c r="K642" s="146"/>
    </row>
    <row r="643" spans="1:11" ht="21.75" customHeight="1">
      <c r="A643" s="118">
        <v>15</v>
      </c>
      <c r="B643" s="157">
        <v>6</v>
      </c>
      <c r="C643" s="107" t="s">
        <v>50</v>
      </c>
      <c r="D643" s="115" t="s">
        <v>49</v>
      </c>
      <c r="E643" s="62" t="s">
        <v>88</v>
      </c>
      <c r="F643" s="152">
        <v>8.071428571428571</v>
      </c>
      <c r="G643" s="120" t="s">
        <v>24</v>
      </c>
      <c r="H643" s="153">
        <v>8.071428571428571</v>
      </c>
      <c r="I643" s="64">
        <v>200000</v>
      </c>
      <c r="J643" s="64">
        <f t="shared" si="24"/>
        <v>800000</v>
      </c>
      <c r="K643" s="146"/>
    </row>
    <row r="644" spans="1:11" ht="21.75" customHeight="1">
      <c r="A644" s="118">
        <v>16</v>
      </c>
      <c r="B644" s="157">
        <v>7</v>
      </c>
      <c r="C644" s="107" t="s">
        <v>110</v>
      </c>
      <c r="D644" s="115" t="s">
        <v>98</v>
      </c>
      <c r="E644" s="62" t="s">
        <v>88</v>
      </c>
      <c r="F644" s="152">
        <v>8.071428571428571</v>
      </c>
      <c r="G644" s="120" t="s">
        <v>24</v>
      </c>
      <c r="H644" s="153">
        <v>8.071428571428571</v>
      </c>
      <c r="I644" s="64">
        <v>200000</v>
      </c>
      <c r="J644" s="64">
        <f t="shared" si="24"/>
        <v>800000</v>
      </c>
      <c r="K644" s="146"/>
    </row>
    <row r="645" spans="1:11" ht="21.75" customHeight="1">
      <c r="A645" s="118">
        <v>17</v>
      </c>
      <c r="B645" s="157">
        <v>8</v>
      </c>
      <c r="C645" s="107" t="s">
        <v>50</v>
      </c>
      <c r="D645" s="115" t="s">
        <v>99</v>
      </c>
      <c r="E645" s="62" t="s">
        <v>88</v>
      </c>
      <c r="F645" s="152">
        <v>8</v>
      </c>
      <c r="G645" s="120" t="s">
        <v>24</v>
      </c>
      <c r="H645" s="153">
        <v>8</v>
      </c>
      <c r="I645" s="64">
        <v>200000</v>
      </c>
      <c r="J645" s="64">
        <f t="shared" si="24"/>
        <v>800000</v>
      </c>
      <c r="K645" s="146"/>
    </row>
    <row r="646" spans="1:11" ht="21.75" customHeight="1">
      <c r="A646" s="118">
        <v>18</v>
      </c>
      <c r="B646" s="157">
        <v>9</v>
      </c>
      <c r="C646" s="107" t="s">
        <v>40</v>
      </c>
      <c r="D646" s="115" t="s">
        <v>100</v>
      </c>
      <c r="E646" s="62" t="s">
        <v>88</v>
      </c>
      <c r="F646" s="152">
        <v>8</v>
      </c>
      <c r="G646" s="120" t="s">
        <v>24</v>
      </c>
      <c r="H646" s="153">
        <v>8</v>
      </c>
      <c r="I646" s="64">
        <v>200000</v>
      </c>
      <c r="J646" s="64">
        <f t="shared" si="24"/>
        <v>800000</v>
      </c>
      <c r="K646" s="146"/>
    </row>
    <row r="647" spans="1:11" ht="21.75" customHeight="1">
      <c r="A647" s="118">
        <v>19</v>
      </c>
      <c r="B647" s="157">
        <v>10</v>
      </c>
      <c r="C647" s="107" t="s">
        <v>89</v>
      </c>
      <c r="D647" s="115" t="s">
        <v>98</v>
      </c>
      <c r="E647" s="62" t="s">
        <v>88</v>
      </c>
      <c r="F647" s="152">
        <v>7.928571428571429</v>
      </c>
      <c r="G647" s="120" t="s">
        <v>24</v>
      </c>
      <c r="H647" s="153">
        <v>7.928571428571429</v>
      </c>
      <c r="I647" s="64">
        <v>150000</v>
      </c>
      <c r="J647" s="64">
        <f t="shared" si="24"/>
        <v>600000</v>
      </c>
      <c r="K647" s="146"/>
    </row>
    <row r="648" spans="1:11" ht="21.75" customHeight="1">
      <c r="A648" s="118">
        <v>20</v>
      </c>
      <c r="B648" s="157">
        <v>11</v>
      </c>
      <c r="C648" s="107" t="s">
        <v>111</v>
      </c>
      <c r="D648" s="115" t="s">
        <v>115</v>
      </c>
      <c r="E648" s="62" t="s">
        <v>88</v>
      </c>
      <c r="F648" s="152">
        <v>7.928571428571429</v>
      </c>
      <c r="G648" s="120" t="s">
        <v>24</v>
      </c>
      <c r="H648" s="153">
        <v>7.928571428571429</v>
      </c>
      <c r="I648" s="64">
        <v>150000</v>
      </c>
      <c r="J648" s="64">
        <f t="shared" si="24"/>
        <v>600000</v>
      </c>
      <c r="K648" s="146"/>
    </row>
    <row r="649" spans="1:11" ht="21.75" customHeight="1">
      <c r="A649" s="118">
        <v>21</v>
      </c>
      <c r="B649" s="157">
        <v>12</v>
      </c>
      <c r="C649" s="107" t="s">
        <v>50</v>
      </c>
      <c r="D649" s="115" t="s">
        <v>101</v>
      </c>
      <c r="E649" s="62" t="s">
        <v>88</v>
      </c>
      <c r="F649" s="152">
        <v>7.714285714285714</v>
      </c>
      <c r="G649" s="120" t="s">
        <v>24</v>
      </c>
      <c r="H649" s="153">
        <v>7.714285714285714</v>
      </c>
      <c r="I649" s="64">
        <v>150000</v>
      </c>
      <c r="J649" s="64">
        <f t="shared" si="24"/>
        <v>600000</v>
      </c>
      <c r="K649" s="146"/>
    </row>
    <row r="650" spans="1:11" ht="21.75" customHeight="1">
      <c r="A650" s="118">
        <v>22</v>
      </c>
      <c r="B650" s="157">
        <v>13</v>
      </c>
      <c r="C650" s="107" t="s">
        <v>112</v>
      </c>
      <c r="D650" s="115" t="s">
        <v>102</v>
      </c>
      <c r="E650" s="62" t="s">
        <v>88</v>
      </c>
      <c r="F650" s="152">
        <v>7.714285714285714</v>
      </c>
      <c r="G650" s="120" t="s">
        <v>24</v>
      </c>
      <c r="H650" s="153">
        <v>7.714285714285714</v>
      </c>
      <c r="I650" s="64">
        <v>150000</v>
      </c>
      <c r="J650" s="64">
        <f t="shared" si="24"/>
        <v>600000</v>
      </c>
      <c r="K650" s="146"/>
    </row>
    <row r="651" spans="1:11" ht="21.75" customHeight="1">
      <c r="A651" s="118">
        <v>23</v>
      </c>
      <c r="B651" s="157">
        <v>14</v>
      </c>
      <c r="C651" s="107" t="s">
        <v>113</v>
      </c>
      <c r="D651" s="115" t="s">
        <v>81</v>
      </c>
      <c r="E651" s="62" t="s">
        <v>88</v>
      </c>
      <c r="F651" s="152">
        <v>7.714285714285714</v>
      </c>
      <c r="G651" s="120" t="s">
        <v>24</v>
      </c>
      <c r="H651" s="153">
        <v>7.714285714285714</v>
      </c>
      <c r="I651" s="64">
        <v>150000</v>
      </c>
      <c r="J651" s="64">
        <f t="shared" si="24"/>
        <v>600000</v>
      </c>
      <c r="K651" s="146"/>
    </row>
    <row r="652" spans="1:11" ht="21.75" customHeight="1">
      <c r="A652" s="118">
        <v>24</v>
      </c>
      <c r="B652" s="157">
        <v>15</v>
      </c>
      <c r="C652" s="107" t="s">
        <v>114</v>
      </c>
      <c r="D652" s="115" t="s">
        <v>41</v>
      </c>
      <c r="E652" s="62" t="s">
        <v>88</v>
      </c>
      <c r="F652" s="152">
        <v>7.714285714285714</v>
      </c>
      <c r="G652" s="120" t="s">
        <v>24</v>
      </c>
      <c r="H652" s="153">
        <v>7.714285714285714</v>
      </c>
      <c r="I652" s="64">
        <v>150000</v>
      </c>
      <c r="J652" s="64">
        <f t="shared" si="24"/>
        <v>600000</v>
      </c>
      <c r="K652" s="146"/>
    </row>
    <row r="653" spans="1:11" ht="21.75" customHeight="1">
      <c r="A653" s="67">
        <v>25</v>
      </c>
      <c r="B653" s="158">
        <v>16</v>
      </c>
      <c r="C653" s="112" t="s">
        <v>116</v>
      </c>
      <c r="D653" s="101" t="s">
        <v>26</v>
      </c>
      <c r="E653" s="49" t="s">
        <v>88</v>
      </c>
      <c r="F653" s="154">
        <v>7.642857142857143</v>
      </c>
      <c r="G653" s="50" t="s">
        <v>24</v>
      </c>
      <c r="H653" s="155">
        <v>7.642857142857143</v>
      </c>
      <c r="I653" s="52">
        <v>150000</v>
      </c>
      <c r="J653" s="52">
        <f t="shared" si="24"/>
        <v>600000</v>
      </c>
      <c r="K653" s="144"/>
    </row>
    <row r="654" spans="1:11" ht="21.75" customHeight="1">
      <c r="A654" s="128">
        <v>26</v>
      </c>
      <c r="B654" s="129">
        <v>1</v>
      </c>
      <c r="C654" s="113" t="s">
        <v>117</v>
      </c>
      <c r="D654" s="139" t="s">
        <v>43</v>
      </c>
      <c r="E654" s="129" t="s">
        <v>90</v>
      </c>
      <c r="F654" s="130">
        <v>8.142857142857142</v>
      </c>
      <c r="G654" s="93" t="s">
        <v>24</v>
      </c>
      <c r="H654" s="94">
        <f>F654</f>
        <v>8.142857142857142</v>
      </c>
      <c r="I654" s="95">
        <v>200000</v>
      </c>
      <c r="J654" s="95">
        <f t="shared" si="24"/>
        <v>800000</v>
      </c>
      <c r="K654" s="97"/>
    </row>
    <row r="655" spans="1:11" ht="21.75" customHeight="1">
      <c r="A655" s="24"/>
      <c r="B655" s="25"/>
      <c r="C655" s="70" t="s">
        <v>91</v>
      </c>
      <c r="D655" s="71"/>
      <c r="E655" s="69"/>
      <c r="F655" s="29"/>
      <c r="G655" s="29"/>
      <c r="H655" s="29"/>
      <c r="I655" s="72"/>
      <c r="J655" s="68">
        <f>SUM(J629:J654)</f>
        <v>18400000</v>
      </c>
      <c r="K655" s="73"/>
    </row>
    <row r="656" spans="3:10" ht="21.75" customHeight="1">
      <c r="C656" s="84"/>
      <c r="D656" s="84"/>
      <c r="E656" s="81"/>
      <c r="F656" s="84"/>
      <c r="G656" s="85"/>
      <c r="H656" s="86"/>
      <c r="I656" s="85"/>
      <c r="J656" s="87"/>
    </row>
    <row r="657" spans="3:11" ht="21.75" customHeight="1">
      <c r="C657" s="78" t="s">
        <v>52</v>
      </c>
      <c r="D657" s="78"/>
      <c r="E657" s="78"/>
      <c r="F657" s="78"/>
      <c r="G657" s="78" t="s">
        <v>56</v>
      </c>
      <c r="H657" s="79"/>
      <c r="I657" s="78"/>
      <c r="J657" s="80" t="s">
        <v>57</v>
      </c>
      <c r="K657" s="77"/>
    </row>
    <row r="658" spans="3:11" ht="21.75" customHeight="1">
      <c r="C658" s="81"/>
      <c r="D658" s="81"/>
      <c r="E658" s="81"/>
      <c r="F658" s="81"/>
      <c r="G658" s="81"/>
      <c r="H658" s="82"/>
      <c r="I658" s="83"/>
      <c r="J658" s="83"/>
      <c r="K658" s="77"/>
    </row>
    <row r="659" spans="3:11" ht="21.75" customHeight="1">
      <c r="C659" s="81"/>
      <c r="D659" s="81"/>
      <c r="E659" s="81"/>
      <c r="F659" s="81"/>
      <c r="G659" s="81"/>
      <c r="H659" s="82"/>
      <c r="I659" s="83"/>
      <c r="J659" s="83"/>
      <c r="K659" s="77"/>
    </row>
    <row r="660" spans="3:11" ht="21.75" customHeight="1">
      <c r="C660" s="81"/>
      <c r="D660" s="81"/>
      <c r="E660" s="81"/>
      <c r="F660" s="81"/>
      <c r="G660" s="81"/>
      <c r="H660" s="82"/>
      <c r="I660" s="83"/>
      <c r="J660" s="83"/>
      <c r="K660" s="77"/>
    </row>
    <row r="661" spans="3:10" ht="21.75" customHeight="1">
      <c r="C661" s="84"/>
      <c r="D661" s="84"/>
      <c r="E661" s="81"/>
      <c r="F661" s="84"/>
      <c r="G661" s="85" t="s">
        <v>55</v>
      </c>
      <c r="H661" s="86"/>
      <c r="I661" s="85"/>
      <c r="J661" s="87" t="s">
        <v>118</v>
      </c>
    </row>
    <row r="662" spans="3:10" ht="21.75" customHeight="1">
      <c r="C662" s="84"/>
      <c r="D662" s="84"/>
      <c r="E662" s="81"/>
      <c r="F662" s="84"/>
      <c r="G662" s="85"/>
      <c r="H662" s="86"/>
      <c r="I662" s="85"/>
      <c r="J662" s="87"/>
    </row>
    <row r="663" spans="3:10" ht="18">
      <c r="C663" s="84"/>
      <c r="D663" s="84"/>
      <c r="E663" s="81"/>
      <c r="F663" s="84"/>
      <c r="G663" s="85"/>
      <c r="H663" s="86"/>
      <c r="I663" s="85"/>
      <c r="J663" s="87"/>
    </row>
    <row r="664" spans="3:10" ht="18">
      <c r="C664" s="84"/>
      <c r="D664" s="84"/>
      <c r="E664" s="81"/>
      <c r="F664" s="84"/>
      <c r="G664" s="85"/>
      <c r="H664" s="86"/>
      <c r="I664" s="85"/>
      <c r="J664" s="88"/>
    </row>
    <row r="665" spans="3:10" ht="18">
      <c r="C665" s="84"/>
      <c r="D665" s="84"/>
      <c r="E665" s="81"/>
      <c r="F665" s="84"/>
      <c r="G665" s="85"/>
      <c r="H665" s="86"/>
      <c r="I665" s="85"/>
      <c r="J665" s="88"/>
    </row>
    <row r="666" spans="3:10" ht="18">
      <c r="C666" s="84"/>
      <c r="D666" s="84"/>
      <c r="E666" s="81"/>
      <c r="F666" s="84"/>
      <c r="G666" s="85"/>
      <c r="H666" s="86"/>
      <c r="I666" s="85"/>
      <c r="J666" s="87"/>
    </row>
    <row r="667" spans="3:10" ht="18">
      <c r="C667" s="84"/>
      <c r="D667" s="84"/>
      <c r="E667" s="81"/>
      <c r="F667" s="84"/>
      <c r="G667" s="85"/>
      <c r="H667" s="86"/>
      <c r="I667" s="85"/>
      <c r="J667" s="87"/>
    </row>
    <row r="668" spans="3:10" ht="18">
      <c r="C668" s="84"/>
      <c r="D668" s="84"/>
      <c r="E668" s="81"/>
      <c r="F668" s="84"/>
      <c r="G668" s="85"/>
      <c r="H668" s="86"/>
      <c r="I668" s="85"/>
      <c r="J668" s="87"/>
    </row>
    <row r="688" spans="3:4" ht="15.75">
      <c r="C688" s="74"/>
      <c r="D688" s="74"/>
    </row>
  </sheetData>
  <mergeCells count="18">
    <mergeCell ref="A1:D1"/>
    <mergeCell ref="A2:D2"/>
    <mergeCell ref="A4:K4"/>
    <mergeCell ref="A5:K5"/>
    <mergeCell ref="E565:K565"/>
    <mergeCell ref="A564:D564"/>
    <mergeCell ref="A215:D215"/>
    <mergeCell ref="A216:D216"/>
    <mergeCell ref="A218:K218"/>
    <mergeCell ref="A219:K219"/>
    <mergeCell ref="A439:K439"/>
    <mergeCell ref="A440:K440"/>
    <mergeCell ref="E564:K564"/>
    <mergeCell ref="A565:C565"/>
    <mergeCell ref="E623:K623"/>
    <mergeCell ref="A624:C624"/>
    <mergeCell ref="E624:K624"/>
    <mergeCell ref="A623:D623"/>
  </mergeCells>
  <conditionalFormatting sqref="F534:F537 F527:F528">
    <cfRule type="cellIs" priority="1" dxfId="0" operator="lessThan" stopIfTrue="1">
      <formula>5</formula>
    </cfRule>
  </conditionalFormatting>
  <printOptions/>
  <pageMargins left="0.32" right="0.3" top="0.33" bottom="0.2" header="0.16" footer="0.2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9"/>
  <sheetViews>
    <sheetView workbookViewId="0" topLeftCell="A1">
      <selection activeCell="C91" sqref="C91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9.59765625" style="0" customWidth="1"/>
    <col min="5" max="5" width="13.19921875" style="0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</cols>
  <sheetData>
    <row r="1" spans="1:4" ht="16.5">
      <c r="A1" s="430" t="s">
        <v>255</v>
      </c>
      <c r="B1" s="430"/>
      <c r="C1" s="430"/>
      <c r="D1" s="430"/>
    </row>
    <row r="2" spans="1:4" ht="17.25">
      <c r="A2" s="431" t="s">
        <v>1</v>
      </c>
      <c r="B2" s="431"/>
      <c r="C2" s="431"/>
      <c r="D2" s="431"/>
    </row>
    <row r="3" spans="1:4" ht="16.5">
      <c r="A3" s="334"/>
      <c r="B3" s="334"/>
      <c r="C3" s="334"/>
      <c r="D3" s="334"/>
    </row>
    <row r="4" spans="1:11" ht="17.25">
      <c r="A4" s="433" t="s">
        <v>230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5">
      <c r="A5" s="413" t="s">
        <v>231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1" ht="18">
      <c r="A10" s="256">
        <v>1</v>
      </c>
      <c r="B10" s="204">
        <v>1</v>
      </c>
      <c r="C10" s="202" t="s">
        <v>169</v>
      </c>
      <c r="D10" s="203" t="s">
        <v>41</v>
      </c>
      <c r="E10" s="204" t="s">
        <v>152</v>
      </c>
      <c r="F10" s="306">
        <v>9</v>
      </c>
      <c r="G10" s="206" t="s">
        <v>24</v>
      </c>
      <c r="H10" s="212">
        <f aca="true" t="shared" si="0" ref="H10:H41">F10</f>
        <v>9</v>
      </c>
      <c r="I10" s="216">
        <v>300000</v>
      </c>
      <c r="J10" s="217">
        <f aca="true" t="shared" si="1" ref="J10:J41">I10*6</f>
        <v>1800000</v>
      </c>
      <c r="K10" s="205"/>
    </row>
    <row r="11" spans="1:11" ht="18">
      <c r="A11" s="257">
        <v>2</v>
      </c>
      <c r="B11" s="206">
        <v>2</v>
      </c>
      <c r="C11" s="269" t="s">
        <v>73</v>
      </c>
      <c r="D11" s="270" t="s">
        <v>74</v>
      </c>
      <c r="E11" s="206" t="s">
        <v>152</v>
      </c>
      <c r="F11" s="307">
        <v>8.96</v>
      </c>
      <c r="G11" s="206" t="s">
        <v>24</v>
      </c>
      <c r="H11" s="213">
        <f t="shared" si="0"/>
        <v>8.96</v>
      </c>
      <c r="I11" s="218">
        <v>250000</v>
      </c>
      <c r="J11" s="219">
        <f t="shared" si="1"/>
        <v>1500000</v>
      </c>
      <c r="K11" s="207"/>
    </row>
    <row r="12" spans="1:11" ht="18">
      <c r="A12" s="257">
        <v>3</v>
      </c>
      <c r="B12" s="206">
        <v>3</v>
      </c>
      <c r="C12" s="229" t="s">
        <v>50</v>
      </c>
      <c r="D12" s="211" t="s">
        <v>172</v>
      </c>
      <c r="E12" s="206" t="s">
        <v>152</v>
      </c>
      <c r="F12" s="307">
        <v>8.86</v>
      </c>
      <c r="G12" s="206" t="s">
        <v>24</v>
      </c>
      <c r="H12" s="213">
        <f t="shared" si="0"/>
        <v>8.86</v>
      </c>
      <c r="I12" s="218">
        <v>250000</v>
      </c>
      <c r="J12" s="219">
        <f t="shared" si="1"/>
        <v>1500000</v>
      </c>
      <c r="K12" s="207"/>
    </row>
    <row r="13" spans="1:11" ht="18">
      <c r="A13" s="257">
        <v>4</v>
      </c>
      <c r="B13" s="206">
        <v>4</v>
      </c>
      <c r="C13" s="229" t="s">
        <v>21</v>
      </c>
      <c r="D13" s="211" t="s">
        <v>39</v>
      </c>
      <c r="E13" s="206" t="s">
        <v>152</v>
      </c>
      <c r="F13" s="307">
        <v>8.79</v>
      </c>
      <c r="G13" s="206" t="s">
        <v>24</v>
      </c>
      <c r="H13" s="213">
        <f t="shared" si="0"/>
        <v>8.79</v>
      </c>
      <c r="I13" s="218">
        <v>250000</v>
      </c>
      <c r="J13" s="219">
        <f t="shared" si="1"/>
        <v>1500000</v>
      </c>
      <c r="K13" s="207"/>
    </row>
    <row r="14" spans="1:11" ht="18">
      <c r="A14" s="257">
        <v>5</v>
      </c>
      <c r="B14" s="206">
        <v>5</v>
      </c>
      <c r="C14" s="229" t="s">
        <v>232</v>
      </c>
      <c r="D14" s="211" t="s">
        <v>119</v>
      </c>
      <c r="E14" s="206" t="s">
        <v>152</v>
      </c>
      <c r="F14" s="307">
        <v>8.79</v>
      </c>
      <c r="G14" s="206" t="s">
        <v>24</v>
      </c>
      <c r="H14" s="213">
        <f t="shared" si="0"/>
        <v>8.79</v>
      </c>
      <c r="I14" s="218">
        <v>250000</v>
      </c>
      <c r="J14" s="219">
        <f t="shared" si="1"/>
        <v>1500000</v>
      </c>
      <c r="K14" s="207"/>
    </row>
    <row r="15" spans="1:11" ht="18">
      <c r="A15" s="257">
        <v>6</v>
      </c>
      <c r="B15" s="206">
        <v>6</v>
      </c>
      <c r="C15" s="229" t="s">
        <v>123</v>
      </c>
      <c r="D15" s="211" t="s">
        <v>30</v>
      </c>
      <c r="E15" s="206" t="s">
        <v>152</v>
      </c>
      <c r="F15" s="307">
        <v>8.64</v>
      </c>
      <c r="G15" s="206" t="s">
        <v>24</v>
      </c>
      <c r="H15" s="213">
        <f t="shared" si="0"/>
        <v>8.64</v>
      </c>
      <c r="I15" s="218">
        <v>250000</v>
      </c>
      <c r="J15" s="219">
        <f t="shared" si="1"/>
        <v>1500000</v>
      </c>
      <c r="K15" s="207"/>
    </row>
    <row r="16" spans="1:11" ht="18">
      <c r="A16" s="257">
        <v>7</v>
      </c>
      <c r="B16" s="206">
        <v>7</v>
      </c>
      <c r="C16" s="229" t="s">
        <v>72</v>
      </c>
      <c r="D16" s="211" t="s">
        <v>39</v>
      </c>
      <c r="E16" s="206" t="s">
        <v>152</v>
      </c>
      <c r="F16" s="307">
        <v>8.61</v>
      </c>
      <c r="G16" s="206" t="s">
        <v>24</v>
      </c>
      <c r="H16" s="213">
        <f t="shared" si="0"/>
        <v>8.61</v>
      </c>
      <c r="I16" s="218">
        <v>250000</v>
      </c>
      <c r="J16" s="219">
        <f t="shared" si="1"/>
        <v>1500000</v>
      </c>
      <c r="K16" s="207"/>
    </row>
    <row r="17" spans="1:11" ht="18">
      <c r="A17" s="257">
        <v>8</v>
      </c>
      <c r="B17" s="206">
        <v>8</v>
      </c>
      <c r="C17" s="229" t="s">
        <v>142</v>
      </c>
      <c r="D17" s="211" t="s">
        <v>233</v>
      </c>
      <c r="E17" s="206" t="s">
        <v>152</v>
      </c>
      <c r="F17" s="307">
        <v>8.5</v>
      </c>
      <c r="G17" s="206" t="s">
        <v>24</v>
      </c>
      <c r="H17" s="213">
        <f t="shared" si="0"/>
        <v>8.5</v>
      </c>
      <c r="I17" s="218">
        <v>250000</v>
      </c>
      <c r="J17" s="219">
        <f t="shared" si="1"/>
        <v>1500000</v>
      </c>
      <c r="K17" s="207"/>
    </row>
    <row r="18" spans="1:11" ht="18">
      <c r="A18" s="257">
        <v>9</v>
      </c>
      <c r="B18" s="206">
        <v>9</v>
      </c>
      <c r="C18" s="229" t="s">
        <v>234</v>
      </c>
      <c r="D18" s="211" t="s">
        <v>235</v>
      </c>
      <c r="E18" s="206" t="s">
        <v>152</v>
      </c>
      <c r="F18" s="307">
        <v>8.5</v>
      </c>
      <c r="G18" s="206" t="s">
        <v>24</v>
      </c>
      <c r="H18" s="213">
        <f t="shared" si="0"/>
        <v>8.5</v>
      </c>
      <c r="I18" s="218">
        <v>250000</v>
      </c>
      <c r="J18" s="219">
        <f t="shared" si="1"/>
        <v>1500000</v>
      </c>
      <c r="K18" s="207"/>
    </row>
    <row r="19" spans="1:11" ht="18">
      <c r="A19" s="257">
        <v>10</v>
      </c>
      <c r="B19" s="206">
        <v>10</v>
      </c>
      <c r="C19" s="229" t="s">
        <v>141</v>
      </c>
      <c r="D19" s="211" t="s">
        <v>171</v>
      </c>
      <c r="E19" s="206" t="s">
        <v>152</v>
      </c>
      <c r="F19" s="307">
        <v>8.5</v>
      </c>
      <c r="G19" s="206" t="s">
        <v>24</v>
      </c>
      <c r="H19" s="213">
        <f t="shared" si="0"/>
        <v>8.5</v>
      </c>
      <c r="I19" s="218">
        <v>250000</v>
      </c>
      <c r="J19" s="219">
        <f t="shared" si="1"/>
        <v>1500000</v>
      </c>
      <c r="K19" s="207"/>
    </row>
    <row r="20" spans="1:11" ht="18">
      <c r="A20" s="257">
        <v>11</v>
      </c>
      <c r="B20" s="206">
        <v>11</v>
      </c>
      <c r="C20" s="229" t="s">
        <v>34</v>
      </c>
      <c r="D20" s="211" t="s">
        <v>170</v>
      </c>
      <c r="E20" s="206" t="s">
        <v>152</v>
      </c>
      <c r="F20" s="307">
        <v>8.5</v>
      </c>
      <c r="G20" s="206" t="s">
        <v>24</v>
      </c>
      <c r="H20" s="213">
        <f t="shared" si="0"/>
        <v>8.5</v>
      </c>
      <c r="I20" s="218">
        <v>250000</v>
      </c>
      <c r="J20" s="219">
        <f t="shared" si="1"/>
        <v>1500000</v>
      </c>
      <c r="K20" s="207"/>
    </row>
    <row r="21" spans="1:11" ht="18">
      <c r="A21" s="257">
        <v>12</v>
      </c>
      <c r="B21" s="206">
        <v>12</v>
      </c>
      <c r="C21" s="229" t="s">
        <v>236</v>
      </c>
      <c r="D21" s="211" t="s">
        <v>41</v>
      </c>
      <c r="E21" s="206" t="s">
        <v>152</v>
      </c>
      <c r="F21" s="307">
        <v>8.5</v>
      </c>
      <c r="G21" s="206" t="s">
        <v>24</v>
      </c>
      <c r="H21" s="213">
        <f t="shared" si="0"/>
        <v>8.5</v>
      </c>
      <c r="I21" s="218">
        <v>250000</v>
      </c>
      <c r="J21" s="219">
        <f t="shared" si="1"/>
        <v>1500000</v>
      </c>
      <c r="K21" s="207"/>
    </row>
    <row r="22" spans="1:11" ht="18">
      <c r="A22" s="257">
        <v>13</v>
      </c>
      <c r="B22" s="206">
        <v>13</v>
      </c>
      <c r="C22" s="229" t="s">
        <v>237</v>
      </c>
      <c r="D22" s="211" t="s">
        <v>187</v>
      </c>
      <c r="E22" s="206" t="s">
        <v>152</v>
      </c>
      <c r="F22" s="307">
        <v>8.46</v>
      </c>
      <c r="G22" s="206" t="s">
        <v>24</v>
      </c>
      <c r="H22" s="213">
        <f t="shared" si="0"/>
        <v>8.46</v>
      </c>
      <c r="I22" s="218">
        <v>250000</v>
      </c>
      <c r="J22" s="219">
        <f t="shared" si="1"/>
        <v>1500000</v>
      </c>
      <c r="K22" s="207"/>
    </row>
    <row r="23" spans="1:11" ht="18">
      <c r="A23" s="257">
        <v>14</v>
      </c>
      <c r="B23" s="206">
        <v>14</v>
      </c>
      <c r="C23" s="229" t="s">
        <v>40</v>
      </c>
      <c r="D23" s="211" t="s">
        <v>19</v>
      </c>
      <c r="E23" s="206" t="s">
        <v>152</v>
      </c>
      <c r="F23" s="307">
        <v>8.46</v>
      </c>
      <c r="G23" s="206" t="s">
        <v>24</v>
      </c>
      <c r="H23" s="213">
        <f t="shared" si="0"/>
        <v>8.46</v>
      </c>
      <c r="I23" s="218">
        <v>250000</v>
      </c>
      <c r="J23" s="219">
        <f t="shared" si="1"/>
        <v>1500000</v>
      </c>
      <c r="K23" s="207"/>
    </row>
    <row r="24" spans="1:11" ht="18">
      <c r="A24" s="257">
        <v>15</v>
      </c>
      <c r="B24" s="206">
        <v>15</v>
      </c>
      <c r="C24" s="229" t="s">
        <v>238</v>
      </c>
      <c r="D24" s="211" t="s">
        <v>182</v>
      </c>
      <c r="E24" s="206" t="s">
        <v>152</v>
      </c>
      <c r="F24" s="307">
        <v>8.46</v>
      </c>
      <c r="G24" s="206" t="s">
        <v>24</v>
      </c>
      <c r="H24" s="213">
        <f t="shared" si="0"/>
        <v>8.46</v>
      </c>
      <c r="I24" s="218">
        <v>250000</v>
      </c>
      <c r="J24" s="219">
        <f t="shared" si="1"/>
        <v>1500000</v>
      </c>
      <c r="K24" s="207"/>
    </row>
    <row r="25" spans="1:11" ht="18">
      <c r="A25" s="257">
        <v>16</v>
      </c>
      <c r="B25" s="206">
        <v>16</v>
      </c>
      <c r="C25" s="229" t="s">
        <v>166</v>
      </c>
      <c r="D25" s="211" t="s">
        <v>41</v>
      </c>
      <c r="E25" s="206" t="s">
        <v>152</v>
      </c>
      <c r="F25" s="307">
        <v>8.46</v>
      </c>
      <c r="G25" s="206" t="s">
        <v>24</v>
      </c>
      <c r="H25" s="213">
        <f t="shared" si="0"/>
        <v>8.46</v>
      </c>
      <c r="I25" s="218">
        <v>250000</v>
      </c>
      <c r="J25" s="219">
        <f t="shared" si="1"/>
        <v>1500000</v>
      </c>
      <c r="K25" s="207"/>
    </row>
    <row r="26" spans="1:11" ht="18">
      <c r="A26" s="257">
        <v>17</v>
      </c>
      <c r="B26" s="214">
        <v>17</v>
      </c>
      <c r="C26" s="229" t="s">
        <v>21</v>
      </c>
      <c r="D26" s="211" t="s">
        <v>45</v>
      </c>
      <c r="E26" s="206" t="s">
        <v>152</v>
      </c>
      <c r="F26" s="303">
        <v>8.18</v>
      </c>
      <c r="G26" s="206" t="s">
        <v>24</v>
      </c>
      <c r="H26" s="221">
        <f t="shared" si="0"/>
        <v>8.18</v>
      </c>
      <c r="I26" s="218">
        <v>250000</v>
      </c>
      <c r="J26" s="219">
        <f t="shared" si="1"/>
        <v>1500000</v>
      </c>
      <c r="K26" s="258"/>
    </row>
    <row r="27" spans="1:11" ht="18">
      <c r="A27" s="257">
        <v>18</v>
      </c>
      <c r="B27" s="204">
        <v>1</v>
      </c>
      <c r="C27" s="202" t="s">
        <v>143</v>
      </c>
      <c r="D27" s="203" t="s">
        <v>43</v>
      </c>
      <c r="E27" s="204" t="s">
        <v>153</v>
      </c>
      <c r="F27" s="314">
        <v>9</v>
      </c>
      <c r="G27" s="204" t="s">
        <v>24</v>
      </c>
      <c r="H27" s="212">
        <f t="shared" si="0"/>
        <v>9</v>
      </c>
      <c r="I27" s="216">
        <v>300000</v>
      </c>
      <c r="J27" s="217">
        <f t="shared" si="1"/>
        <v>1800000</v>
      </c>
      <c r="K27" s="205"/>
    </row>
    <row r="28" spans="1:11" ht="18">
      <c r="A28" s="257">
        <v>19</v>
      </c>
      <c r="B28" s="206">
        <v>2</v>
      </c>
      <c r="C28" s="229" t="s">
        <v>141</v>
      </c>
      <c r="D28" s="211" t="s">
        <v>239</v>
      </c>
      <c r="E28" s="206" t="s">
        <v>153</v>
      </c>
      <c r="F28" s="272">
        <v>8.68</v>
      </c>
      <c r="G28" s="206" t="s">
        <v>24</v>
      </c>
      <c r="H28" s="213">
        <f t="shared" si="0"/>
        <v>8.68</v>
      </c>
      <c r="I28" s="218">
        <v>250000</v>
      </c>
      <c r="J28" s="219">
        <f t="shared" si="1"/>
        <v>1500000</v>
      </c>
      <c r="K28" s="207"/>
    </row>
    <row r="29" spans="1:11" ht="18">
      <c r="A29" s="257">
        <v>20</v>
      </c>
      <c r="B29" s="206">
        <v>3</v>
      </c>
      <c r="C29" s="229" t="s">
        <v>146</v>
      </c>
      <c r="D29" s="211" t="s">
        <v>33</v>
      </c>
      <c r="E29" s="206" t="s">
        <v>153</v>
      </c>
      <c r="F29" s="272">
        <v>8.68</v>
      </c>
      <c r="G29" s="206" t="s">
        <v>24</v>
      </c>
      <c r="H29" s="213">
        <f t="shared" si="0"/>
        <v>8.68</v>
      </c>
      <c r="I29" s="218">
        <v>250000</v>
      </c>
      <c r="J29" s="219">
        <f t="shared" si="1"/>
        <v>1500000</v>
      </c>
      <c r="K29" s="207"/>
    </row>
    <row r="30" spans="1:11" ht="18">
      <c r="A30" s="257">
        <v>21</v>
      </c>
      <c r="B30" s="206">
        <v>4</v>
      </c>
      <c r="C30" s="229" t="s">
        <v>21</v>
      </c>
      <c r="D30" s="211" t="s">
        <v>81</v>
      </c>
      <c r="E30" s="206" t="s">
        <v>153</v>
      </c>
      <c r="F30" s="272">
        <v>8.68</v>
      </c>
      <c r="G30" s="206" t="s">
        <v>24</v>
      </c>
      <c r="H30" s="213">
        <f t="shared" si="0"/>
        <v>8.68</v>
      </c>
      <c r="I30" s="218">
        <v>250000</v>
      </c>
      <c r="J30" s="219">
        <f t="shared" si="1"/>
        <v>1500000</v>
      </c>
      <c r="K30" s="207"/>
    </row>
    <row r="31" spans="1:11" ht="18">
      <c r="A31" s="257">
        <v>22</v>
      </c>
      <c r="B31" s="206">
        <v>5</v>
      </c>
      <c r="C31" s="229" t="s">
        <v>50</v>
      </c>
      <c r="D31" s="211" t="s">
        <v>170</v>
      </c>
      <c r="E31" s="206" t="s">
        <v>153</v>
      </c>
      <c r="F31" s="272">
        <v>8.68</v>
      </c>
      <c r="G31" s="206" t="s">
        <v>24</v>
      </c>
      <c r="H31" s="213">
        <f t="shared" si="0"/>
        <v>8.68</v>
      </c>
      <c r="I31" s="218">
        <v>250000</v>
      </c>
      <c r="J31" s="219">
        <f t="shared" si="1"/>
        <v>1500000</v>
      </c>
      <c r="K31" s="207"/>
    </row>
    <row r="32" spans="1:11" ht="18">
      <c r="A32" s="257">
        <v>23</v>
      </c>
      <c r="B32" s="206">
        <v>6</v>
      </c>
      <c r="C32" s="229" t="s">
        <v>165</v>
      </c>
      <c r="D32" s="211" t="s">
        <v>161</v>
      </c>
      <c r="E32" s="206" t="s">
        <v>153</v>
      </c>
      <c r="F32" s="272">
        <v>8.5</v>
      </c>
      <c r="G32" s="206" t="s">
        <v>24</v>
      </c>
      <c r="H32" s="213">
        <f t="shared" si="0"/>
        <v>8.5</v>
      </c>
      <c r="I32" s="218">
        <v>250000</v>
      </c>
      <c r="J32" s="219">
        <f t="shared" si="1"/>
        <v>1500000</v>
      </c>
      <c r="K32" s="207"/>
    </row>
    <row r="33" spans="1:11" ht="18">
      <c r="A33" s="257">
        <v>24</v>
      </c>
      <c r="B33" s="206">
        <v>7</v>
      </c>
      <c r="C33" s="229" t="s">
        <v>174</v>
      </c>
      <c r="D33" s="211" t="s">
        <v>175</v>
      </c>
      <c r="E33" s="206" t="s">
        <v>153</v>
      </c>
      <c r="F33" s="272">
        <v>8.46</v>
      </c>
      <c r="G33" s="206" t="s">
        <v>24</v>
      </c>
      <c r="H33" s="213">
        <f t="shared" si="0"/>
        <v>8.46</v>
      </c>
      <c r="I33" s="218">
        <v>250000</v>
      </c>
      <c r="J33" s="219">
        <f t="shared" si="1"/>
        <v>1500000</v>
      </c>
      <c r="K33" s="207"/>
    </row>
    <row r="34" spans="1:11" ht="18">
      <c r="A34" s="257">
        <v>25</v>
      </c>
      <c r="B34" s="206">
        <v>8</v>
      </c>
      <c r="C34" s="229" t="s">
        <v>176</v>
      </c>
      <c r="D34" s="211" t="s">
        <v>177</v>
      </c>
      <c r="E34" s="206" t="s">
        <v>153</v>
      </c>
      <c r="F34" s="272">
        <v>8.39</v>
      </c>
      <c r="G34" s="206" t="s">
        <v>24</v>
      </c>
      <c r="H34" s="213">
        <f t="shared" si="0"/>
        <v>8.39</v>
      </c>
      <c r="I34" s="218">
        <v>250000</v>
      </c>
      <c r="J34" s="219">
        <f t="shared" si="1"/>
        <v>1500000</v>
      </c>
      <c r="K34" s="207"/>
    </row>
    <row r="35" spans="1:11" ht="18">
      <c r="A35" s="257">
        <v>26</v>
      </c>
      <c r="B35" s="206">
        <v>9</v>
      </c>
      <c r="C35" s="229" t="s">
        <v>145</v>
      </c>
      <c r="D35" s="211" t="s">
        <v>82</v>
      </c>
      <c r="E35" s="206" t="s">
        <v>153</v>
      </c>
      <c r="F35" s="272">
        <v>8.39</v>
      </c>
      <c r="G35" s="206" t="s">
        <v>24</v>
      </c>
      <c r="H35" s="213">
        <f t="shared" si="0"/>
        <v>8.39</v>
      </c>
      <c r="I35" s="218">
        <v>250000</v>
      </c>
      <c r="J35" s="219">
        <f t="shared" si="1"/>
        <v>1500000</v>
      </c>
      <c r="K35" s="207"/>
    </row>
    <row r="36" spans="1:11" ht="18">
      <c r="A36" s="257">
        <v>27</v>
      </c>
      <c r="B36" s="206">
        <v>10</v>
      </c>
      <c r="C36" s="229" t="s">
        <v>61</v>
      </c>
      <c r="D36" s="211" t="s">
        <v>62</v>
      </c>
      <c r="E36" s="206" t="s">
        <v>153</v>
      </c>
      <c r="F36" s="272">
        <v>8.36</v>
      </c>
      <c r="G36" s="206" t="s">
        <v>24</v>
      </c>
      <c r="H36" s="213">
        <f t="shared" si="0"/>
        <v>8.36</v>
      </c>
      <c r="I36" s="218">
        <v>250000</v>
      </c>
      <c r="J36" s="219">
        <f t="shared" si="1"/>
        <v>1500000</v>
      </c>
      <c r="K36" s="207"/>
    </row>
    <row r="37" spans="1:11" ht="18">
      <c r="A37" s="257">
        <v>28</v>
      </c>
      <c r="B37" s="206">
        <v>11</v>
      </c>
      <c r="C37" s="229" t="s">
        <v>173</v>
      </c>
      <c r="D37" s="211" t="s">
        <v>167</v>
      </c>
      <c r="E37" s="206" t="s">
        <v>153</v>
      </c>
      <c r="F37" s="272">
        <v>8.36</v>
      </c>
      <c r="G37" s="206" t="s">
        <v>24</v>
      </c>
      <c r="H37" s="213">
        <f t="shared" si="0"/>
        <v>8.36</v>
      </c>
      <c r="I37" s="218">
        <v>250000</v>
      </c>
      <c r="J37" s="219">
        <f t="shared" si="1"/>
        <v>1500000</v>
      </c>
      <c r="K37" s="207"/>
    </row>
    <row r="38" spans="1:11" ht="18">
      <c r="A38" s="257">
        <v>29</v>
      </c>
      <c r="B38" s="206">
        <v>13</v>
      </c>
      <c r="C38" s="229" t="s">
        <v>244</v>
      </c>
      <c r="D38" s="211" t="s">
        <v>37</v>
      </c>
      <c r="E38" s="206" t="s">
        <v>153</v>
      </c>
      <c r="F38" s="272">
        <v>8.32</v>
      </c>
      <c r="G38" s="206" t="s">
        <v>24</v>
      </c>
      <c r="H38" s="213">
        <f t="shared" si="0"/>
        <v>8.32</v>
      </c>
      <c r="I38" s="218">
        <v>250000</v>
      </c>
      <c r="J38" s="219">
        <f t="shared" si="1"/>
        <v>1500000</v>
      </c>
      <c r="K38" s="207"/>
    </row>
    <row r="39" spans="1:11" ht="18">
      <c r="A39" s="257">
        <v>30</v>
      </c>
      <c r="B39" s="206">
        <v>14</v>
      </c>
      <c r="C39" s="229" t="s">
        <v>237</v>
      </c>
      <c r="D39" s="211" t="s">
        <v>245</v>
      </c>
      <c r="E39" s="206" t="s">
        <v>153</v>
      </c>
      <c r="F39" s="272">
        <v>8.32</v>
      </c>
      <c r="G39" s="206" t="s">
        <v>24</v>
      </c>
      <c r="H39" s="213">
        <f t="shared" si="0"/>
        <v>8.32</v>
      </c>
      <c r="I39" s="218">
        <v>250000</v>
      </c>
      <c r="J39" s="219">
        <f t="shared" si="1"/>
        <v>1500000</v>
      </c>
      <c r="K39" s="207"/>
    </row>
    <row r="40" spans="1:11" ht="18">
      <c r="A40" s="257">
        <v>31</v>
      </c>
      <c r="B40" s="206">
        <v>15</v>
      </c>
      <c r="C40" s="229" t="s">
        <v>248</v>
      </c>
      <c r="D40" s="211" t="s">
        <v>249</v>
      </c>
      <c r="E40" s="206" t="s">
        <v>153</v>
      </c>
      <c r="F40" s="272">
        <v>8.29</v>
      </c>
      <c r="G40" s="206" t="s">
        <v>24</v>
      </c>
      <c r="H40" s="213">
        <f t="shared" si="0"/>
        <v>8.29</v>
      </c>
      <c r="I40" s="218">
        <v>250000</v>
      </c>
      <c r="J40" s="219">
        <f t="shared" si="1"/>
        <v>1500000</v>
      </c>
      <c r="K40" s="207"/>
    </row>
    <row r="41" spans="1:11" ht="18">
      <c r="A41" s="257">
        <v>32</v>
      </c>
      <c r="B41" s="206">
        <v>16</v>
      </c>
      <c r="C41" s="229" t="s">
        <v>21</v>
      </c>
      <c r="D41" s="211" t="s">
        <v>45</v>
      </c>
      <c r="E41" s="206" t="s">
        <v>153</v>
      </c>
      <c r="F41" s="272">
        <v>8.29</v>
      </c>
      <c r="G41" s="206" t="s">
        <v>24</v>
      </c>
      <c r="H41" s="213">
        <f t="shared" si="0"/>
        <v>8.29</v>
      </c>
      <c r="I41" s="218">
        <v>250000</v>
      </c>
      <c r="J41" s="219">
        <f t="shared" si="1"/>
        <v>1500000</v>
      </c>
      <c r="K41" s="207"/>
    </row>
    <row r="42" spans="1:11" ht="18">
      <c r="A42" s="257">
        <v>33</v>
      </c>
      <c r="B42" s="206">
        <v>17</v>
      </c>
      <c r="C42" s="229" t="s">
        <v>142</v>
      </c>
      <c r="D42" s="211" t="s">
        <v>79</v>
      </c>
      <c r="E42" s="206" t="s">
        <v>153</v>
      </c>
      <c r="F42" s="272">
        <v>8.29</v>
      </c>
      <c r="G42" s="206" t="s">
        <v>24</v>
      </c>
      <c r="H42" s="213">
        <f aca="true" t="shared" si="2" ref="H42:H73">F42</f>
        <v>8.29</v>
      </c>
      <c r="I42" s="218">
        <v>250000</v>
      </c>
      <c r="J42" s="219">
        <f aca="true" t="shared" si="3" ref="J42:J73">I42*6</f>
        <v>1500000</v>
      </c>
      <c r="K42" s="207"/>
    </row>
    <row r="43" spans="1:11" ht="18">
      <c r="A43" s="257">
        <v>34</v>
      </c>
      <c r="B43" s="206">
        <v>18</v>
      </c>
      <c r="C43" s="229" t="s">
        <v>234</v>
      </c>
      <c r="D43" s="211" t="s">
        <v>192</v>
      </c>
      <c r="E43" s="206" t="s">
        <v>153</v>
      </c>
      <c r="F43" s="272">
        <v>8.29</v>
      </c>
      <c r="G43" s="206" t="s">
        <v>24</v>
      </c>
      <c r="H43" s="213">
        <f t="shared" si="2"/>
        <v>8.29</v>
      </c>
      <c r="I43" s="218">
        <v>250000</v>
      </c>
      <c r="J43" s="219">
        <f t="shared" si="3"/>
        <v>1500000</v>
      </c>
      <c r="K43" s="207"/>
    </row>
    <row r="44" spans="1:11" ht="18">
      <c r="A44" s="257">
        <v>35</v>
      </c>
      <c r="B44" s="225">
        <v>19</v>
      </c>
      <c r="C44" s="224" t="s">
        <v>135</v>
      </c>
      <c r="D44" s="230" t="s">
        <v>37</v>
      </c>
      <c r="E44" s="225" t="s">
        <v>153</v>
      </c>
      <c r="F44" s="292">
        <v>8.21</v>
      </c>
      <c r="G44" s="225" t="s">
        <v>24</v>
      </c>
      <c r="H44" s="226">
        <f t="shared" si="2"/>
        <v>8.21</v>
      </c>
      <c r="I44" s="227">
        <v>250000</v>
      </c>
      <c r="J44" s="228">
        <f t="shared" si="3"/>
        <v>1500000</v>
      </c>
      <c r="K44" s="259"/>
    </row>
    <row r="45" spans="1:11" ht="18">
      <c r="A45" s="257">
        <v>36</v>
      </c>
      <c r="B45" s="204">
        <v>20</v>
      </c>
      <c r="C45" s="202" t="s">
        <v>256</v>
      </c>
      <c r="D45" s="203" t="s">
        <v>45</v>
      </c>
      <c r="E45" s="204" t="s">
        <v>153</v>
      </c>
      <c r="F45" s="314">
        <v>8.18</v>
      </c>
      <c r="G45" s="204" t="s">
        <v>24</v>
      </c>
      <c r="H45" s="212">
        <f t="shared" si="2"/>
        <v>8.18</v>
      </c>
      <c r="I45" s="216">
        <v>250000</v>
      </c>
      <c r="J45" s="217">
        <f t="shared" si="3"/>
        <v>1500000</v>
      </c>
      <c r="K45" s="205"/>
    </row>
    <row r="46" spans="1:11" ht="18">
      <c r="A46" s="257">
        <v>37</v>
      </c>
      <c r="B46" s="225">
        <v>21</v>
      </c>
      <c r="C46" s="224" t="s">
        <v>21</v>
      </c>
      <c r="D46" s="230" t="s">
        <v>257</v>
      </c>
      <c r="E46" s="225" t="s">
        <v>153</v>
      </c>
      <c r="F46" s="292">
        <v>8.18</v>
      </c>
      <c r="G46" s="225" t="s">
        <v>24</v>
      </c>
      <c r="H46" s="226">
        <f t="shared" si="2"/>
        <v>8.18</v>
      </c>
      <c r="I46" s="227">
        <v>250000</v>
      </c>
      <c r="J46" s="228">
        <f t="shared" si="3"/>
        <v>1500000</v>
      </c>
      <c r="K46" s="259"/>
    </row>
    <row r="47" spans="1:11" ht="18">
      <c r="A47" s="257">
        <v>38</v>
      </c>
      <c r="B47" s="204">
        <v>1</v>
      </c>
      <c r="C47" s="202" t="s">
        <v>180</v>
      </c>
      <c r="D47" s="203" t="s">
        <v>161</v>
      </c>
      <c r="E47" s="204" t="s">
        <v>44</v>
      </c>
      <c r="F47" s="315">
        <v>8.96</v>
      </c>
      <c r="G47" s="204" t="s">
        <v>24</v>
      </c>
      <c r="H47" s="212">
        <f t="shared" si="2"/>
        <v>8.96</v>
      </c>
      <c r="I47" s="216">
        <v>250000</v>
      </c>
      <c r="J47" s="217">
        <f t="shared" si="3"/>
        <v>1500000</v>
      </c>
      <c r="K47" s="205"/>
    </row>
    <row r="48" spans="1:11" ht="18">
      <c r="A48" s="257">
        <v>39</v>
      </c>
      <c r="B48" s="206">
        <v>2</v>
      </c>
      <c r="C48" s="229" t="s">
        <v>75</v>
      </c>
      <c r="D48" s="211" t="s">
        <v>45</v>
      </c>
      <c r="E48" s="206" t="s">
        <v>44</v>
      </c>
      <c r="F48" s="304">
        <v>8.96</v>
      </c>
      <c r="G48" s="206" t="s">
        <v>24</v>
      </c>
      <c r="H48" s="213">
        <f t="shared" si="2"/>
        <v>8.96</v>
      </c>
      <c r="I48" s="218">
        <v>250000</v>
      </c>
      <c r="J48" s="219">
        <f t="shared" si="3"/>
        <v>1500000</v>
      </c>
      <c r="K48" s="207"/>
    </row>
    <row r="49" spans="1:11" ht="18">
      <c r="A49" s="257">
        <v>40</v>
      </c>
      <c r="B49" s="206">
        <v>3</v>
      </c>
      <c r="C49" s="229" t="s">
        <v>165</v>
      </c>
      <c r="D49" s="211" t="s">
        <v>41</v>
      </c>
      <c r="E49" s="206" t="s">
        <v>44</v>
      </c>
      <c r="F49" s="305">
        <v>8.96</v>
      </c>
      <c r="G49" s="206" t="s">
        <v>24</v>
      </c>
      <c r="H49" s="213">
        <f t="shared" si="2"/>
        <v>8.96</v>
      </c>
      <c r="I49" s="218">
        <v>250000</v>
      </c>
      <c r="J49" s="219">
        <f t="shared" si="3"/>
        <v>1500000</v>
      </c>
      <c r="K49" s="207"/>
    </row>
    <row r="50" spans="1:11" ht="18">
      <c r="A50" s="257">
        <v>41</v>
      </c>
      <c r="B50" s="206">
        <v>4</v>
      </c>
      <c r="C50" s="229" t="s">
        <v>142</v>
      </c>
      <c r="D50" s="211" t="s">
        <v>177</v>
      </c>
      <c r="E50" s="206" t="s">
        <v>44</v>
      </c>
      <c r="F50" s="304">
        <v>8.7</v>
      </c>
      <c r="G50" s="206" t="s">
        <v>24</v>
      </c>
      <c r="H50" s="213">
        <f t="shared" si="2"/>
        <v>8.7</v>
      </c>
      <c r="I50" s="218">
        <v>250000</v>
      </c>
      <c r="J50" s="219">
        <f t="shared" si="3"/>
        <v>1500000</v>
      </c>
      <c r="K50" s="207"/>
    </row>
    <row r="51" spans="1:11" ht="18">
      <c r="A51" s="257">
        <v>42</v>
      </c>
      <c r="B51" s="206">
        <v>5</v>
      </c>
      <c r="C51" s="229" t="s">
        <v>34</v>
      </c>
      <c r="D51" s="211" t="s">
        <v>181</v>
      </c>
      <c r="E51" s="206" t="s">
        <v>44</v>
      </c>
      <c r="F51" s="304">
        <v>8.67</v>
      </c>
      <c r="G51" s="206" t="s">
        <v>24</v>
      </c>
      <c r="H51" s="213">
        <f t="shared" si="2"/>
        <v>8.67</v>
      </c>
      <c r="I51" s="218">
        <v>250000</v>
      </c>
      <c r="J51" s="219">
        <f t="shared" si="3"/>
        <v>1500000</v>
      </c>
      <c r="K51" s="207"/>
    </row>
    <row r="52" spans="1:11" ht="18">
      <c r="A52" s="257">
        <v>43</v>
      </c>
      <c r="B52" s="206">
        <v>6</v>
      </c>
      <c r="C52" s="229" t="s">
        <v>34</v>
      </c>
      <c r="D52" s="211" t="s">
        <v>49</v>
      </c>
      <c r="E52" s="206" t="s">
        <v>44</v>
      </c>
      <c r="F52" s="304">
        <v>8.63</v>
      </c>
      <c r="G52" s="206" t="s">
        <v>24</v>
      </c>
      <c r="H52" s="213">
        <f t="shared" si="2"/>
        <v>8.63</v>
      </c>
      <c r="I52" s="218">
        <v>250000</v>
      </c>
      <c r="J52" s="219">
        <f t="shared" si="3"/>
        <v>1500000</v>
      </c>
      <c r="K52" s="207"/>
    </row>
    <row r="53" spans="1:11" ht="18">
      <c r="A53" s="257">
        <v>44</v>
      </c>
      <c r="B53" s="206">
        <v>7</v>
      </c>
      <c r="C53" s="229" t="s">
        <v>140</v>
      </c>
      <c r="D53" s="211" t="s">
        <v>41</v>
      </c>
      <c r="E53" s="206" t="s">
        <v>44</v>
      </c>
      <c r="F53" s="304">
        <v>8.59</v>
      </c>
      <c r="G53" s="206" t="s">
        <v>24</v>
      </c>
      <c r="H53" s="213">
        <f t="shared" si="2"/>
        <v>8.59</v>
      </c>
      <c r="I53" s="218">
        <v>250000</v>
      </c>
      <c r="J53" s="219">
        <f t="shared" si="3"/>
        <v>1500000</v>
      </c>
      <c r="K53" s="207"/>
    </row>
    <row r="54" spans="1:11" ht="18">
      <c r="A54" s="257">
        <v>45</v>
      </c>
      <c r="B54" s="206">
        <v>8</v>
      </c>
      <c r="C54" s="229" t="s">
        <v>240</v>
      </c>
      <c r="D54" s="211" t="s">
        <v>37</v>
      </c>
      <c r="E54" s="206" t="s">
        <v>44</v>
      </c>
      <c r="F54" s="304">
        <v>8.52</v>
      </c>
      <c r="G54" s="206" t="s">
        <v>24</v>
      </c>
      <c r="H54" s="213">
        <f t="shared" si="2"/>
        <v>8.52</v>
      </c>
      <c r="I54" s="218">
        <v>250000</v>
      </c>
      <c r="J54" s="219">
        <f t="shared" si="3"/>
        <v>1500000</v>
      </c>
      <c r="K54" s="207"/>
    </row>
    <row r="55" spans="1:11" ht="18">
      <c r="A55" s="257">
        <v>46</v>
      </c>
      <c r="B55" s="206">
        <v>9</v>
      </c>
      <c r="C55" s="229" t="s">
        <v>50</v>
      </c>
      <c r="D55" s="211" t="s">
        <v>192</v>
      </c>
      <c r="E55" s="206" t="s">
        <v>44</v>
      </c>
      <c r="F55" s="304">
        <v>8.52</v>
      </c>
      <c r="G55" s="206" t="s">
        <v>24</v>
      </c>
      <c r="H55" s="213">
        <f t="shared" si="2"/>
        <v>8.52</v>
      </c>
      <c r="I55" s="218">
        <v>250000</v>
      </c>
      <c r="J55" s="219">
        <f t="shared" si="3"/>
        <v>1500000</v>
      </c>
      <c r="K55" s="207"/>
    </row>
    <row r="56" spans="1:11" ht="18">
      <c r="A56" s="257">
        <v>47</v>
      </c>
      <c r="B56" s="206">
        <v>10</v>
      </c>
      <c r="C56" s="229" t="s">
        <v>111</v>
      </c>
      <c r="D56" s="211" t="s">
        <v>45</v>
      </c>
      <c r="E56" s="206" t="s">
        <v>44</v>
      </c>
      <c r="F56" s="304">
        <v>8.48</v>
      </c>
      <c r="G56" s="206" t="s">
        <v>24</v>
      </c>
      <c r="H56" s="213">
        <f t="shared" si="2"/>
        <v>8.48</v>
      </c>
      <c r="I56" s="218">
        <v>250000</v>
      </c>
      <c r="J56" s="219">
        <f t="shared" si="3"/>
        <v>1500000</v>
      </c>
      <c r="K56" s="207"/>
    </row>
    <row r="57" spans="1:11" ht="18">
      <c r="A57" s="257">
        <v>48</v>
      </c>
      <c r="B57" s="206">
        <v>11</v>
      </c>
      <c r="C57" s="229" t="s">
        <v>111</v>
      </c>
      <c r="D57" s="211" t="s">
        <v>179</v>
      </c>
      <c r="E57" s="206" t="s">
        <v>44</v>
      </c>
      <c r="F57" s="304">
        <v>8.44</v>
      </c>
      <c r="G57" s="206" t="s">
        <v>24</v>
      </c>
      <c r="H57" s="213">
        <f t="shared" si="2"/>
        <v>8.44</v>
      </c>
      <c r="I57" s="218">
        <v>250000</v>
      </c>
      <c r="J57" s="219">
        <f t="shared" si="3"/>
        <v>1500000</v>
      </c>
      <c r="K57" s="207"/>
    </row>
    <row r="58" spans="1:11" ht="18">
      <c r="A58" s="257">
        <v>49</v>
      </c>
      <c r="B58" s="206">
        <v>12</v>
      </c>
      <c r="C58" s="229" t="s">
        <v>21</v>
      </c>
      <c r="D58" s="211" t="s">
        <v>144</v>
      </c>
      <c r="E58" s="206" t="s">
        <v>44</v>
      </c>
      <c r="F58" s="304">
        <v>8.44</v>
      </c>
      <c r="G58" s="206" t="s">
        <v>24</v>
      </c>
      <c r="H58" s="213">
        <f t="shared" si="2"/>
        <v>8.44</v>
      </c>
      <c r="I58" s="218">
        <v>250000</v>
      </c>
      <c r="J58" s="219">
        <f t="shared" si="3"/>
        <v>1500000</v>
      </c>
      <c r="K58" s="207"/>
    </row>
    <row r="59" spans="1:11" ht="18">
      <c r="A59" s="257">
        <v>50</v>
      </c>
      <c r="B59" s="206">
        <v>13</v>
      </c>
      <c r="C59" s="229" t="s">
        <v>237</v>
      </c>
      <c r="D59" s="211" t="s">
        <v>129</v>
      </c>
      <c r="E59" s="206" t="s">
        <v>44</v>
      </c>
      <c r="F59" s="304">
        <v>8.37</v>
      </c>
      <c r="G59" s="206" t="s">
        <v>24</v>
      </c>
      <c r="H59" s="213">
        <f t="shared" si="2"/>
        <v>8.37</v>
      </c>
      <c r="I59" s="218">
        <v>250000</v>
      </c>
      <c r="J59" s="219">
        <f t="shared" si="3"/>
        <v>1500000</v>
      </c>
      <c r="K59" s="207"/>
    </row>
    <row r="60" spans="1:11" ht="18">
      <c r="A60" s="257">
        <v>51</v>
      </c>
      <c r="B60" s="206">
        <v>14</v>
      </c>
      <c r="C60" s="229" t="s">
        <v>109</v>
      </c>
      <c r="D60" s="211" t="s">
        <v>132</v>
      </c>
      <c r="E60" s="206" t="s">
        <v>44</v>
      </c>
      <c r="F60" s="304">
        <v>8.3</v>
      </c>
      <c r="G60" s="206" t="s">
        <v>24</v>
      </c>
      <c r="H60" s="213">
        <f t="shared" si="2"/>
        <v>8.3</v>
      </c>
      <c r="I60" s="218">
        <v>250000</v>
      </c>
      <c r="J60" s="219">
        <f t="shared" si="3"/>
        <v>1500000</v>
      </c>
      <c r="K60" s="207"/>
    </row>
    <row r="61" spans="1:11" ht="18">
      <c r="A61" s="257">
        <v>52</v>
      </c>
      <c r="B61" s="206">
        <v>15</v>
      </c>
      <c r="C61" s="229" t="s">
        <v>21</v>
      </c>
      <c r="D61" s="211" t="s">
        <v>43</v>
      </c>
      <c r="E61" s="206" t="s">
        <v>44</v>
      </c>
      <c r="F61" s="304">
        <v>8.3</v>
      </c>
      <c r="G61" s="206" t="s">
        <v>24</v>
      </c>
      <c r="H61" s="213">
        <f t="shared" si="2"/>
        <v>8.3</v>
      </c>
      <c r="I61" s="218">
        <v>250000</v>
      </c>
      <c r="J61" s="219">
        <f t="shared" si="3"/>
        <v>1500000</v>
      </c>
      <c r="K61" s="207"/>
    </row>
    <row r="62" spans="1:11" ht="18">
      <c r="A62" s="257">
        <v>53</v>
      </c>
      <c r="B62" s="206">
        <v>16</v>
      </c>
      <c r="C62" s="229" t="s">
        <v>34</v>
      </c>
      <c r="D62" s="211" t="s">
        <v>250</v>
      </c>
      <c r="E62" s="206" t="s">
        <v>44</v>
      </c>
      <c r="F62" s="304">
        <v>8.3</v>
      </c>
      <c r="G62" s="206" t="s">
        <v>24</v>
      </c>
      <c r="H62" s="213">
        <f t="shared" si="2"/>
        <v>8.3</v>
      </c>
      <c r="I62" s="218">
        <v>250000</v>
      </c>
      <c r="J62" s="219">
        <f t="shared" si="3"/>
        <v>1500000</v>
      </c>
      <c r="K62" s="207"/>
    </row>
    <row r="63" spans="1:11" ht="18">
      <c r="A63" s="257">
        <v>54</v>
      </c>
      <c r="B63" s="206">
        <v>17</v>
      </c>
      <c r="C63" s="229" t="s">
        <v>21</v>
      </c>
      <c r="D63" s="211" t="s">
        <v>251</v>
      </c>
      <c r="E63" s="206" t="s">
        <v>44</v>
      </c>
      <c r="F63" s="304">
        <v>8.22</v>
      </c>
      <c r="G63" s="206" t="s">
        <v>24</v>
      </c>
      <c r="H63" s="213">
        <f t="shared" si="2"/>
        <v>8.22</v>
      </c>
      <c r="I63" s="218">
        <v>250000</v>
      </c>
      <c r="J63" s="219">
        <f t="shared" si="3"/>
        <v>1500000</v>
      </c>
      <c r="K63" s="207"/>
    </row>
    <row r="64" spans="1:11" ht="18">
      <c r="A64" s="257">
        <v>55</v>
      </c>
      <c r="B64" s="206">
        <v>18</v>
      </c>
      <c r="C64" s="224" t="s">
        <v>178</v>
      </c>
      <c r="D64" s="230" t="s">
        <v>179</v>
      </c>
      <c r="E64" s="225" t="s">
        <v>44</v>
      </c>
      <c r="F64" s="316">
        <v>8.22</v>
      </c>
      <c r="G64" s="225" t="s">
        <v>24</v>
      </c>
      <c r="H64" s="226">
        <f t="shared" si="2"/>
        <v>8.22</v>
      </c>
      <c r="I64" s="227">
        <v>250000</v>
      </c>
      <c r="J64" s="228">
        <f t="shared" si="3"/>
        <v>1500000</v>
      </c>
      <c r="K64" s="259"/>
    </row>
    <row r="65" spans="1:11" ht="18">
      <c r="A65" s="257">
        <v>56</v>
      </c>
      <c r="B65" s="204">
        <v>1</v>
      </c>
      <c r="C65" s="202" t="s">
        <v>47</v>
      </c>
      <c r="D65" s="203" t="s">
        <v>48</v>
      </c>
      <c r="E65" s="204" t="s">
        <v>46</v>
      </c>
      <c r="F65" s="314">
        <v>9.13</v>
      </c>
      <c r="G65" s="204" t="s">
        <v>24</v>
      </c>
      <c r="H65" s="212">
        <f t="shared" si="2"/>
        <v>9.13</v>
      </c>
      <c r="I65" s="216">
        <v>300000</v>
      </c>
      <c r="J65" s="217">
        <f t="shared" si="3"/>
        <v>1800000</v>
      </c>
      <c r="K65" s="205"/>
    </row>
    <row r="66" spans="1:11" ht="18">
      <c r="A66" s="257">
        <v>57</v>
      </c>
      <c r="B66" s="206">
        <v>2</v>
      </c>
      <c r="C66" s="229" t="s">
        <v>142</v>
      </c>
      <c r="D66" s="211" t="s">
        <v>49</v>
      </c>
      <c r="E66" s="206" t="s">
        <v>46</v>
      </c>
      <c r="F66" s="272">
        <v>8.72</v>
      </c>
      <c r="G66" s="206" t="s">
        <v>24</v>
      </c>
      <c r="H66" s="213">
        <f t="shared" si="2"/>
        <v>8.72</v>
      </c>
      <c r="I66" s="218">
        <v>250000</v>
      </c>
      <c r="J66" s="219">
        <f t="shared" si="3"/>
        <v>1500000</v>
      </c>
      <c r="K66" s="207"/>
    </row>
    <row r="67" spans="1:11" ht="18">
      <c r="A67" s="257">
        <v>58</v>
      </c>
      <c r="B67" s="206">
        <v>3</v>
      </c>
      <c r="C67" s="229" t="s">
        <v>183</v>
      </c>
      <c r="D67" s="211" t="s">
        <v>98</v>
      </c>
      <c r="E67" s="206" t="s">
        <v>46</v>
      </c>
      <c r="F67" s="272">
        <v>8.72</v>
      </c>
      <c r="G67" s="206" t="s">
        <v>24</v>
      </c>
      <c r="H67" s="213">
        <f t="shared" si="2"/>
        <v>8.72</v>
      </c>
      <c r="I67" s="218">
        <v>250000</v>
      </c>
      <c r="J67" s="219">
        <f t="shared" si="3"/>
        <v>1500000</v>
      </c>
      <c r="K67" s="207"/>
    </row>
    <row r="68" spans="1:11" ht="18">
      <c r="A68" s="257">
        <v>59</v>
      </c>
      <c r="B68" s="206">
        <v>4</v>
      </c>
      <c r="C68" s="229" t="s">
        <v>126</v>
      </c>
      <c r="D68" s="211" t="s">
        <v>127</v>
      </c>
      <c r="E68" s="206" t="s">
        <v>46</v>
      </c>
      <c r="F68" s="272">
        <v>8.69</v>
      </c>
      <c r="G68" s="206" t="s">
        <v>24</v>
      </c>
      <c r="H68" s="213">
        <f t="shared" si="2"/>
        <v>8.69</v>
      </c>
      <c r="I68" s="218">
        <v>250000</v>
      </c>
      <c r="J68" s="219">
        <f t="shared" si="3"/>
        <v>1500000</v>
      </c>
      <c r="K68" s="207"/>
    </row>
    <row r="69" spans="1:11" ht="18">
      <c r="A69" s="257">
        <v>60</v>
      </c>
      <c r="B69" s="206">
        <v>5</v>
      </c>
      <c r="C69" s="229" t="s">
        <v>184</v>
      </c>
      <c r="D69" s="211" t="s">
        <v>77</v>
      </c>
      <c r="E69" s="206" t="s">
        <v>46</v>
      </c>
      <c r="F69" s="272">
        <v>8.47</v>
      </c>
      <c r="G69" s="206" t="s">
        <v>24</v>
      </c>
      <c r="H69" s="213">
        <f t="shared" si="2"/>
        <v>8.47</v>
      </c>
      <c r="I69" s="218">
        <v>250000</v>
      </c>
      <c r="J69" s="219">
        <f t="shared" si="3"/>
        <v>1500000</v>
      </c>
      <c r="K69" s="207"/>
    </row>
    <row r="70" spans="1:11" ht="18">
      <c r="A70" s="257">
        <v>61</v>
      </c>
      <c r="B70" s="206">
        <v>6</v>
      </c>
      <c r="C70" s="229" t="s">
        <v>241</v>
      </c>
      <c r="D70" s="211" t="s">
        <v>41</v>
      </c>
      <c r="E70" s="206" t="s">
        <v>46</v>
      </c>
      <c r="F70" s="272">
        <v>8.44</v>
      </c>
      <c r="G70" s="206" t="s">
        <v>24</v>
      </c>
      <c r="H70" s="213">
        <f t="shared" si="2"/>
        <v>8.44</v>
      </c>
      <c r="I70" s="218">
        <v>250000</v>
      </c>
      <c r="J70" s="219">
        <f t="shared" si="3"/>
        <v>1500000</v>
      </c>
      <c r="K70" s="207"/>
    </row>
    <row r="71" spans="1:11" ht="18">
      <c r="A71" s="257">
        <v>62</v>
      </c>
      <c r="B71" s="206">
        <v>7</v>
      </c>
      <c r="C71" s="229" t="s">
        <v>34</v>
      </c>
      <c r="D71" s="211" t="s">
        <v>252</v>
      </c>
      <c r="E71" s="206" t="s">
        <v>46</v>
      </c>
      <c r="F71" s="272">
        <v>8.25</v>
      </c>
      <c r="G71" s="206" t="s">
        <v>24</v>
      </c>
      <c r="H71" s="213">
        <f t="shared" si="2"/>
        <v>8.25</v>
      </c>
      <c r="I71" s="218">
        <v>250000</v>
      </c>
      <c r="J71" s="219">
        <f t="shared" si="3"/>
        <v>1500000</v>
      </c>
      <c r="K71" s="207"/>
    </row>
    <row r="72" spans="1:11" ht="18">
      <c r="A72" s="257">
        <v>63</v>
      </c>
      <c r="B72" s="206">
        <v>8</v>
      </c>
      <c r="C72" s="224" t="s">
        <v>253</v>
      </c>
      <c r="D72" s="230" t="s">
        <v>254</v>
      </c>
      <c r="E72" s="225" t="s">
        <v>46</v>
      </c>
      <c r="F72" s="292">
        <v>8.22</v>
      </c>
      <c r="G72" s="225" t="s">
        <v>24</v>
      </c>
      <c r="H72" s="226">
        <f t="shared" si="2"/>
        <v>8.22</v>
      </c>
      <c r="I72" s="227">
        <v>250000</v>
      </c>
      <c r="J72" s="228">
        <f t="shared" si="3"/>
        <v>1500000</v>
      </c>
      <c r="K72" s="259"/>
    </row>
    <row r="73" spans="1:11" ht="18">
      <c r="A73" s="257">
        <v>64</v>
      </c>
      <c r="B73" s="282">
        <v>1</v>
      </c>
      <c r="C73" s="329" t="s">
        <v>73</v>
      </c>
      <c r="D73" s="330" t="s">
        <v>192</v>
      </c>
      <c r="E73" s="282" t="s">
        <v>51</v>
      </c>
      <c r="F73" s="331">
        <v>8.47</v>
      </c>
      <c r="G73" s="282" t="s">
        <v>24</v>
      </c>
      <c r="H73" s="286">
        <f t="shared" si="2"/>
        <v>8.47</v>
      </c>
      <c r="I73" s="287">
        <v>250000</v>
      </c>
      <c r="J73" s="301">
        <f t="shared" si="3"/>
        <v>1500000</v>
      </c>
      <c r="K73" s="258"/>
    </row>
    <row r="74" spans="1:11" ht="18">
      <c r="A74" s="257">
        <v>65</v>
      </c>
      <c r="B74" s="214">
        <v>1</v>
      </c>
      <c r="C74" s="220" t="s">
        <v>123</v>
      </c>
      <c r="D74" s="210" t="s">
        <v>43</v>
      </c>
      <c r="E74" s="214" t="s">
        <v>154</v>
      </c>
      <c r="F74" s="303">
        <v>8.56</v>
      </c>
      <c r="G74" s="214" t="s">
        <v>24</v>
      </c>
      <c r="H74" s="221">
        <f aca="true" t="shared" si="4" ref="H74:H87">F74</f>
        <v>8.56</v>
      </c>
      <c r="I74" s="222">
        <v>250000</v>
      </c>
      <c r="J74" s="298">
        <f aca="true" t="shared" si="5" ref="J74:J87">I74*5</f>
        <v>1250000</v>
      </c>
      <c r="K74" s="207"/>
    </row>
    <row r="75" spans="1:11" ht="18">
      <c r="A75" s="257">
        <v>66</v>
      </c>
      <c r="B75" s="214">
        <v>2</v>
      </c>
      <c r="C75" s="229" t="s">
        <v>242</v>
      </c>
      <c r="D75" s="211" t="s">
        <v>82</v>
      </c>
      <c r="E75" s="214" t="s">
        <v>154</v>
      </c>
      <c r="F75" s="307">
        <v>8.5</v>
      </c>
      <c r="G75" s="214" t="s">
        <v>24</v>
      </c>
      <c r="H75" s="221">
        <f t="shared" si="4"/>
        <v>8.5</v>
      </c>
      <c r="I75" s="222">
        <v>250000</v>
      </c>
      <c r="J75" s="223">
        <f t="shared" si="5"/>
        <v>1250000</v>
      </c>
      <c r="K75" s="207"/>
    </row>
    <row r="76" spans="1:11" ht="18">
      <c r="A76" s="257">
        <v>67</v>
      </c>
      <c r="B76" s="225">
        <v>3</v>
      </c>
      <c r="C76" s="224" t="s">
        <v>258</v>
      </c>
      <c r="D76" s="230" t="s">
        <v>259</v>
      </c>
      <c r="E76" s="225" t="s">
        <v>154</v>
      </c>
      <c r="F76" s="313">
        <v>8.17</v>
      </c>
      <c r="G76" s="225" t="s">
        <v>24</v>
      </c>
      <c r="H76" s="226">
        <f t="shared" si="4"/>
        <v>8.17</v>
      </c>
      <c r="I76" s="227">
        <v>250000</v>
      </c>
      <c r="J76" s="228">
        <f t="shared" si="5"/>
        <v>1250000</v>
      </c>
      <c r="K76" s="259"/>
    </row>
    <row r="77" spans="1:11" ht="18">
      <c r="A77" s="257">
        <v>68</v>
      </c>
      <c r="B77" s="214">
        <v>1</v>
      </c>
      <c r="C77" s="220" t="s">
        <v>78</v>
      </c>
      <c r="D77" s="210" t="s">
        <v>84</v>
      </c>
      <c r="E77" s="214" t="s">
        <v>155</v>
      </c>
      <c r="F77" s="335">
        <v>8.78</v>
      </c>
      <c r="G77" s="214" t="s">
        <v>24</v>
      </c>
      <c r="H77" s="221">
        <f t="shared" si="4"/>
        <v>8.78</v>
      </c>
      <c r="I77" s="222">
        <v>250000</v>
      </c>
      <c r="J77" s="223">
        <f t="shared" si="5"/>
        <v>1250000</v>
      </c>
      <c r="K77" s="258"/>
    </row>
    <row r="78" spans="1:11" ht="18">
      <c r="A78" s="257">
        <v>69</v>
      </c>
      <c r="B78" s="208">
        <v>2</v>
      </c>
      <c r="C78" s="324" t="s">
        <v>202</v>
      </c>
      <c r="D78" s="325" t="s">
        <v>82</v>
      </c>
      <c r="E78" s="208" t="s">
        <v>155</v>
      </c>
      <c r="F78" s="332">
        <v>8.33</v>
      </c>
      <c r="G78" s="208" t="s">
        <v>24</v>
      </c>
      <c r="H78" s="326">
        <f t="shared" si="4"/>
        <v>8.33</v>
      </c>
      <c r="I78" s="327">
        <v>250000</v>
      </c>
      <c r="J78" s="328">
        <f t="shared" si="5"/>
        <v>1250000</v>
      </c>
      <c r="K78" s="209"/>
    </row>
    <row r="79" spans="1:11" s="310" customFormat="1" ht="18">
      <c r="A79" s="257">
        <v>70</v>
      </c>
      <c r="B79" s="204">
        <v>1</v>
      </c>
      <c r="C79" s="202" t="s">
        <v>50</v>
      </c>
      <c r="D79" s="311" t="s">
        <v>68</v>
      </c>
      <c r="E79" s="204" t="s">
        <v>148</v>
      </c>
      <c r="F79" s="308">
        <v>8.94</v>
      </c>
      <c r="G79" s="204" t="s">
        <v>24</v>
      </c>
      <c r="H79" s="212">
        <f t="shared" si="4"/>
        <v>8.94</v>
      </c>
      <c r="I79" s="216">
        <v>250000</v>
      </c>
      <c r="J79" s="217">
        <f t="shared" si="5"/>
        <v>1250000</v>
      </c>
      <c r="K79" s="205"/>
    </row>
    <row r="80" spans="1:11" s="310" customFormat="1" ht="18">
      <c r="A80" s="257">
        <v>71</v>
      </c>
      <c r="B80" s="206">
        <v>2</v>
      </c>
      <c r="C80" s="229" t="s">
        <v>130</v>
      </c>
      <c r="D80" s="312" t="s">
        <v>45</v>
      </c>
      <c r="E80" s="206" t="s">
        <v>148</v>
      </c>
      <c r="F80" s="309">
        <v>8.72</v>
      </c>
      <c r="G80" s="206" t="s">
        <v>24</v>
      </c>
      <c r="H80" s="213">
        <f t="shared" si="4"/>
        <v>8.72</v>
      </c>
      <c r="I80" s="218">
        <v>250000</v>
      </c>
      <c r="J80" s="219">
        <f t="shared" si="5"/>
        <v>1250000</v>
      </c>
      <c r="K80" s="207"/>
    </row>
    <row r="81" spans="1:11" ht="18">
      <c r="A81" s="257">
        <v>72</v>
      </c>
      <c r="B81" s="206">
        <v>3</v>
      </c>
      <c r="C81" s="229" t="s">
        <v>21</v>
      </c>
      <c r="D81" s="312" t="s">
        <v>68</v>
      </c>
      <c r="E81" s="206" t="s">
        <v>148</v>
      </c>
      <c r="F81" s="309">
        <v>8.39</v>
      </c>
      <c r="G81" s="206" t="s">
        <v>24</v>
      </c>
      <c r="H81" s="213">
        <f t="shared" si="4"/>
        <v>8.39</v>
      </c>
      <c r="I81" s="218">
        <v>250000</v>
      </c>
      <c r="J81" s="219">
        <f t="shared" si="5"/>
        <v>1250000</v>
      </c>
      <c r="K81" s="207"/>
    </row>
    <row r="82" spans="1:11" ht="18">
      <c r="A82" s="257">
        <v>73</v>
      </c>
      <c r="B82" s="206">
        <v>4</v>
      </c>
      <c r="C82" s="229" t="s">
        <v>243</v>
      </c>
      <c r="D82" s="312" t="s">
        <v>161</v>
      </c>
      <c r="E82" s="206" t="s">
        <v>148</v>
      </c>
      <c r="F82" s="309">
        <v>8.33</v>
      </c>
      <c r="G82" s="206" t="s">
        <v>24</v>
      </c>
      <c r="H82" s="213">
        <f t="shared" si="4"/>
        <v>8.33</v>
      </c>
      <c r="I82" s="218">
        <v>250000</v>
      </c>
      <c r="J82" s="219">
        <f t="shared" si="5"/>
        <v>1250000</v>
      </c>
      <c r="K82" s="207"/>
    </row>
    <row r="83" spans="1:11" ht="18">
      <c r="A83" s="257">
        <v>74</v>
      </c>
      <c r="B83" s="206">
        <v>5</v>
      </c>
      <c r="C83" s="229" t="s">
        <v>165</v>
      </c>
      <c r="D83" s="211" t="s">
        <v>206</v>
      </c>
      <c r="E83" s="206" t="s">
        <v>148</v>
      </c>
      <c r="F83" s="309">
        <v>8.28</v>
      </c>
      <c r="G83" s="206" t="s">
        <v>24</v>
      </c>
      <c r="H83" s="213">
        <f t="shared" si="4"/>
        <v>8.28</v>
      </c>
      <c r="I83" s="218">
        <v>250000</v>
      </c>
      <c r="J83" s="219">
        <f t="shared" si="5"/>
        <v>1250000</v>
      </c>
      <c r="K83" s="207"/>
    </row>
    <row r="84" spans="1:11" ht="18">
      <c r="A84" s="257">
        <v>75</v>
      </c>
      <c r="B84" s="208">
        <v>6</v>
      </c>
      <c r="C84" s="324" t="s">
        <v>21</v>
      </c>
      <c r="D84" s="325" t="s">
        <v>101</v>
      </c>
      <c r="E84" s="208" t="s">
        <v>148</v>
      </c>
      <c r="F84" s="332">
        <v>8.28</v>
      </c>
      <c r="G84" s="208" t="s">
        <v>24</v>
      </c>
      <c r="H84" s="326">
        <f t="shared" si="4"/>
        <v>8.28</v>
      </c>
      <c r="I84" s="327">
        <v>250000</v>
      </c>
      <c r="J84" s="328">
        <f t="shared" si="5"/>
        <v>1250000</v>
      </c>
      <c r="K84" s="209"/>
    </row>
    <row r="85" spans="1:11" ht="18">
      <c r="A85" s="257">
        <v>76</v>
      </c>
      <c r="B85" s="225">
        <v>7</v>
      </c>
      <c r="C85" s="224" t="s">
        <v>123</v>
      </c>
      <c r="D85" s="230" t="s">
        <v>192</v>
      </c>
      <c r="E85" s="225" t="s">
        <v>148</v>
      </c>
      <c r="F85" s="320">
        <v>8.17</v>
      </c>
      <c r="G85" s="225" t="s">
        <v>24</v>
      </c>
      <c r="H85" s="226">
        <f t="shared" si="4"/>
        <v>8.17</v>
      </c>
      <c r="I85" s="227">
        <v>250000</v>
      </c>
      <c r="J85" s="228">
        <f t="shared" si="5"/>
        <v>1250000</v>
      </c>
      <c r="K85" s="259"/>
    </row>
    <row r="86" spans="1:11" ht="18.75">
      <c r="A86" s="257">
        <v>77</v>
      </c>
      <c r="B86" s="282">
        <v>1</v>
      </c>
      <c r="C86" s="283" t="s">
        <v>246</v>
      </c>
      <c r="D86" s="333" t="s">
        <v>247</v>
      </c>
      <c r="E86" s="282" t="s">
        <v>156</v>
      </c>
      <c r="F86" s="285">
        <v>7.55</v>
      </c>
      <c r="G86" s="282" t="s">
        <v>24</v>
      </c>
      <c r="H86" s="286">
        <f t="shared" si="4"/>
        <v>7.55</v>
      </c>
      <c r="I86" s="287">
        <v>200000</v>
      </c>
      <c r="J86" s="301">
        <f t="shared" si="5"/>
        <v>1000000</v>
      </c>
      <c r="K86" s="258"/>
    </row>
    <row r="87" spans="1:11" ht="18.75">
      <c r="A87" s="257">
        <v>78</v>
      </c>
      <c r="B87" s="300">
        <v>1</v>
      </c>
      <c r="C87" s="336" t="s">
        <v>214</v>
      </c>
      <c r="D87" s="322" t="s">
        <v>218</v>
      </c>
      <c r="E87" s="300" t="s">
        <v>158</v>
      </c>
      <c r="F87" s="323">
        <v>7.64</v>
      </c>
      <c r="G87" s="225" t="s">
        <v>24</v>
      </c>
      <c r="H87" s="317">
        <f t="shared" si="4"/>
        <v>7.64</v>
      </c>
      <c r="I87" s="318">
        <v>200000</v>
      </c>
      <c r="J87" s="319">
        <f t="shared" si="5"/>
        <v>1000000</v>
      </c>
      <c r="K87" s="207"/>
    </row>
    <row r="88" spans="1:11" ht="18.75">
      <c r="A88" s="266"/>
      <c r="B88" s="262"/>
      <c r="C88" s="260" t="s">
        <v>125</v>
      </c>
      <c r="D88" s="261"/>
      <c r="E88" s="237"/>
      <c r="F88" s="237"/>
      <c r="G88" s="262"/>
      <c r="H88" s="262"/>
      <c r="I88" s="263"/>
      <c r="J88" s="268">
        <f>SUM(J10:J87)</f>
        <v>113900000</v>
      </c>
      <c r="K88" s="264"/>
    </row>
    <row r="89" spans="1:11" ht="15">
      <c r="A89" s="75"/>
      <c r="B89" s="75"/>
      <c r="C89" s="75"/>
      <c r="D89" s="75"/>
      <c r="E89" s="75"/>
      <c r="F89" s="75"/>
      <c r="G89" s="75"/>
      <c r="H89" s="75"/>
      <c r="I89" s="75"/>
      <c r="J89" s="76"/>
      <c r="K89" s="75"/>
    </row>
    <row r="90" spans="3:11" ht="17.25">
      <c r="C90" s="78" t="s">
        <v>52</v>
      </c>
      <c r="D90" s="78"/>
      <c r="E90" s="78"/>
      <c r="F90" s="78"/>
      <c r="G90" s="78" t="s">
        <v>227</v>
      </c>
      <c r="H90" s="79"/>
      <c r="I90" s="78"/>
      <c r="J90" s="80" t="s">
        <v>150</v>
      </c>
      <c r="K90" s="77"/>
    </row>
    <row r="91" spans="3:11" ht="15.75">
      <c r="C91" s="81"/>
      <c r="D91" s="81"/>
      <c r="E91" s="81"/>
      <c r="F91" s="81"/>
      <c r="G91" s="81"/>
      <c r="H91" s="82"/>
      <c r="I91" s="83"/>
      <c r="J91" s="83"/>
      <c r="K91" s="321"/>
    </row>
    <row r="92" spans="3:11" ht="15.75">
      <c r="C92" s="81"/>
      <c r="D92" s="81"/>
      <c r="E92" s="81"/>
      <c r="F92" s="81"/>
      <c r="G92" s="81"/>
      <c r="H92" s="82"/>
      <c r="I92" s="83"/>
      <c r="J92" s="83"/>
      <c r="K92" s="77"/>
    </row>
    <row r="93" spans="3:11" ht="15.75">
      <c r="C93" s="81"/>
      <c r="D93" s="81"/>
      <c r="E93" s="81"/>
      <c r="F93" s="81"/>
      <c r="G93" s="81"/>
      <c r="H93" s="82"/>
      <c r="I93" s="83"/>
      <c r="J93" s="83"/>
      <c r="K93" s="77"/>
    </row>
    <row r="94" spans="3:10" ht="18">
      <c r="C94" s="84"/>
      <c r="D94" s="84"/>
      <c r="E94" s="81"/>
      <c r="F94" s="84"/>
      <c r="G94" s="85" t="s">
        <v>260</v>
      </c>
      <c r="H94" s="86"/>
      <c r="I94" s="85"/>
      <c r="J94" s="87" t="s">
        <v>149</v>
      </c>
    </row>
    <row r="95" spans="3:10" ht="18">
      <c r="C95" s="84"/>
      <c r="D95" s="84"/>
      <c r="E95" s="81"/>
      <c r="F95" s="84"/>
      <c r="G95" s="85"/>
      <c r="H95" s="86"/>
      <c r="I95" s="85"/>
      <c r="J95" s="87"/>
    </row>
    <row r="96" spans="3:10" ht="18">
      <c r="C96" s="84"/>
      <c r="D96" s="84"/>
      <c r="E96" s="81"/>
      <c r="F96" s="84"/>
      <c r="G96" s="85"/>
      <c r="H96" s="86"/>
      <c r="I96" s="85"/>
      <c r="J96" s="87"/>
    </row>
    <row r="97" spans="3:10" ht="18">
      <c r="C97" s="84"/>
      <c r="D97" s="84"/>
      <c r="E97" s="81"/>
      <c r="F97" s="84"/>
      <c r="G97" s="85"/>
      <c r="H97" s="86"/>
      <c r="I97" s="85"/>
      <c r="J97" s="87"/>
    </row>
    <row r="98" spans="3:10" ht="18">
      <c r="C98" s="84"/>
      <c r="D98" s="84"/>
      <c r="E98" s="81"/>
      <c r="F98" s="84"/>
      <c r="G98" s="85"/>
      <c r="H98" s="86"/>
      <c r="I98" s="85"/>
      <c r="J98" s="87"/>
    </row>
    <row r="99" spans="3:10" ht="18">
      <c r="C99" s="84"/>
      <c r="D99" s="84"/>
      <c r="E99" s="81"/>
      <c r="F99" s="84"/>
      <c r="G99" s="85"/>
      <c r="H99" s="86"/>
      <c r="I99" s="85"/>
      <c r="J99" s="87"/>
    </row>
    <row r="100" spans="1:11" ht="17.25">
      <c r="A100" s="433" t="s">
        <v>151</v>
      </c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</row>
    <row r="101" spans="1:11" ht="17.25" customHeight="1">
      <c r="A101" s="413" t="s">
        <v>229</v>
      </c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</row>
    <row r="102" spans="1:11" ht="15.75">
      <c r="A102" s="1"/>
      <c r="B102" s="265"/>
      <c r="C102" s="3"/>
      <c r="D102" s="3"/>
      <c r="E102" s="4"/>
      <c r="F102" s="3"/>
      <c r="G102" s="5"/>
      <c r="H102" s="5"/>
      <c r="I102" s="6"/>
      <c r="J102" s="7"/>
      <c r="K102" s="3"/>
    </row>
    <row r="103" spans="1:11" ht="18.75">
      <c r="A103" s="231" t="s">
        <v>3</v>
      </c>
      <c r="B103" s="232" t="s">
        <v>4</v>
      </c>
      <c r="C103" s="233"/>
      <c r="D103" s="234"/>
      <c r="E103" s="235"/>
      <c r="F103" s="236" t="s">
        <v>5</v>
      </c>
      <c r="G103" s="237"/>
      <c r="H103" s="237"/>
      <c r="I103" s="238" t="s">
        <v>6</v>
      </c>
      <c r="J103" s="239" t="s">
        <v>7</v>
      </c>
      <c r="K103" s="240" t="s">
        <v>8</v>
      </c>
    </row>
    <row r="104" spans="1:11" ht="18.75">
      <c r="A104" s="241" t="s">
        <v>9</v>
      </c>
      <c r="B104" s="242" t="s">
        <v>9</v>
      </c>
      <c r="C104" s="243" t="s">
        <v>10</v>
      </c>
      <c r="D104" s="242"/>
      <c r="E104" s="244" t="s">
        <v>11</v>
      </c>
      <c r="F104" s="244" t="s">
        <v>12</v>
      </c>
      <c r="G104" s="245" t="s">
        <v>13</v>
      </c>
      <c r="H104" s="245" t="s">
        <v>7</v>
      </c>
      <c r="I104" s="246" t="s">
        <v>14</v>
      </c>
      <c r="J104" s="247" t="s">
        <v>15</v>
      </c>
      <c r="K104" s="245" t="s">
        <v>16</v>
      </c>
    </row>
    <row r="105" spans="1:11" ht="18.75">
      <c r="A105" s="248"/>
      <c r="B105" s="249" t="s">
        <v>17</v>
      </c>
      <c r="C105" s="250"/>
      <c r="D105" s="251"/>
      <c r="E105" s="252"/>
      <c r="F105" s="252" t="s">
        <v>18</v>
      </c>
      <c r="G105" s="253" t="s">
        <v>19</v>
      </c>
      <c r="H105" s="253"/>
      <c r="I105" s="254"/>
      <c r="J105" s="254" t="s">
        <v>20</v>
      </c>
      <c r="K105" s="255"/>
    </row>
    <row r="106" spans="1:11" ht="19.5" customHeight="1">
      <c r="A106" s="256">
        <v>1</v>
      </c>
      <c r="B106" s="204">
        <v>1</v>
      </c>
      <c r="C106" s="202" t="s">
        <v>21</v>
      </c>
      <c r="D106" s="203" t="s">
        <v>39</v>
      </c>
      <c r="E106" s="204" t="s">
        <v>152</v>
      </c>
      <c r="F106" s="271">
        <v>8.9</v>
      </c>
      <c r="G106" s="204" t="s">
        <v>32</v>
      </c>
      <c r="H106" s="212">
        <f aca="true" t="shared" si="6" ref="H106:H137">F106</f>
        <v>8.9</v>
      </c>
      <c r="I106" s="216">
        <v>250000</v>
      </c>
      <c r="J106" s="217">
        <f aca="true" t="shared" si="7" ref="J106:J137">I106*5</f>
        <v>1250000</v>
      </c>
      <c r="K106" s="205"/>
    </row>
    <row r="107" spans="1:11" ht="19.5" customHeight="1">
      <c r="A107" s="257">
        <v>2</v>
      </c>
      <c r="B107" s="206">
        <v>2</v>
      </c>
      <c r="C107" s="269" t="s">
        <v>73</v>
      </c>
      <c r="D107" s="270" t="s">
        <v>74</v>
      </c>
      <c r="E107" s="206" t="s">
        <v>152</v>
      </c>
      <c r="F107" s="272">
        <v>8.24</v>
      </c>
      <c r="G107" s="206" t="s">
        <v>24</v>
      </c>
      <c r="H107" s="213">
        <f t="shared" si="6"/>
        <v>8.24</v>
      </c>
      <c r="I107" s="218">
        <v>250000</v>
      </c>
      <c r="J107" s="219">
        <f t="shared" si="7"/>
        <v>1250000</v>
      </c>
      <c r="K107" s="207"/>
    </row>
    <row r="108" spans="1:13" ht="19.5" customHeight="1">
      <c r="A108" s="257">
        <v>3</v>
      </c>
      <c r="B108" s="206">
        <v>3</v>
      </c>
      <c r="C108" s="229" t="s">
        <v>50</v>
      </c>
      <c r="D108" s="211" t="s">
        <v>172</v>
      </c>
      <c r="E108" s="206" t="s">
        <v>152</v>
      </c>
      <c r="F108" s="272">
        <v>8.14</v>
      </c>
      <c r="G108" s="206" t="s">
        <v>24</v>
      </c>
      <c r="H108" s="213">
        <f t="shared" si="6"/>
        <v>8.14</v>
      </c>
      <c r="I108" s="218">
        <v>250000</v>
      </c>
      <c r="J108" s="219">
        <f t="shared" si="7"/>
        <v>1250000</v>
      </c>
      <c r="K108" s="207"/>
      <c r="L108">
        <f>107*250000</f>
        <v>26750000</v>
      </c>
      <c r="M108">
        <f>300*18</f>
        <v>5400</v>
      </c>
    </row>
    <row r="109" spans="1:12" ht="19.5" customHeight="1">
      <c r="A109" s="257">
        <v>4</v>
      </c>
      <c r="B109" s="206">
        <v>4</v>
      </c>
      <c r="C109" s="229" t="s">
        <v>40</v>
      </c>
      <c r="D109" s="211" t="s">
        <v>19</v>
      </c>
      <c r="E109" s="206" t="s">
        <v>152</v>
      </c>
      <c r="F109" s="272">
        <v>8.17</v>
      </c>
      <c r="G109" s="206" t="s">
        <v>24</v>
      </c>
      <c r="H109" s="213">
        <f t="shared" si="6"/>
        <v>8.17</v>
      </c>
      <c r="I109" s="218">
        <v>250000</v>
      </c>
      <c r="J109" s="219">
        <f t="shared" si="7"/>
        <v>1250000</v>
      </c>
      <c r="K109" s="207"/>
      <c r="L109">
        <f>89*250000*6</f>
        <v>133500000</v>
      </c>
    </row>
    <row r="110" spans="1:12" ht="19.5" customHeight="1">
      <c r="A110" s="257">
        <v>5</v>
      </c>
      <c r="B110" s="206">
        <v>5</v>
      </c>
      <c r="C110" s="229" t="s">
        <v>141</v>
      </c>
      <c r="D110" s="211" t="s">
        <v>171</v>
      </c>
      <c r="E110" s="206" t="s">
        <v>152</v>
      </c>
      <c r="F110" s="272">
        <v>8.1</v>
      </c>
      <c r="G110" s="206" t="s">
        <v>24</v>
      </c>
      <c r="H110" s="213">
        <f t="shared" si="6"/>
        <v>8.1</v>
      </c>
      <c r="I110" s="218">
        <v>250000</v>
      </c>
      <c r="J110" s="219">
        <f t="shared" si="7"/>
        <v>1250000</v>
      </c>
      <c r="K110" s="207"/>
      <c r="L110">
        <f>250*6</f>
        <v>1500</v>
      </c>
    </row>
    <row r="111" spans="1:12" ht="19.5" customHeight="1">
      <c r="A111" s="257">
        <v>6</v>
      </c>
      <c r="B111" s="206">
        <v>6</v>
      </c>
      <c r="C111" s="229" t="s">
        <v>34</v>
      </c>
      <c r="D111" s="211" t="s">
        <v>170</v>
      </c>
      <c r="E111" s="206" t="s">
        <v>152</v>
      </c>
      <c r="F111" s="272">
        <v>8.1</v>
      </c>
      <c r="G111" s="206" t="s">
        <v>24</v>
      </c>
      <c r="H111" s="213">
        <f t="shared" si="6"/>
        <v>8.1</v>
      </c>
      <c r="I111" s="218">
        <v>250000</v>
      </c>
      <c r="J111" s="219">
        <f t="shared" si="7"/>
        <v>1250000</v>
      </c>
      <c r="K111" s="207"/>
      <c r="L111">
        <f>L110*64</f>
        <v>96000</v>
      </c>
    </row>
    <row r="112" spans="1:12" ht="19.5" customHeight="1">
      <c r="A112" s="257">
        <v>7</v>
      </c>
      <c r="B112" s="206">
        <v>7</v>
      </c>
      <c r="C112" s="229" t="s">
        <v>169</v>
      </c>
      <c r="D112" s="211" t="s">
        <v>41</v>
      </c>
      <c r="E112" s="206" t="s">
        <v>152</v>
      </c>
      <c r="F112" s="272">
        <v>8.1</v>
      </c>
      <c r="G112" s="206" t="s">
        <v>24</v>
      </c>
      <c r="H112" s="213">
        <f t="shared" si="6"/>
        <v>8.1</v>
      </c>
      <c r="I112" s="218">
        <v>250000</v>
      </c>
      <c r="J112" s="219">
        <f t="shared" si="7"/>
        <v>1250000</v>
      </c>
      <c r="K112" s="207"/>
      <c r="L112">
        <f>M108+L111</f>
        <v>101400</v>
      </c>
    </row>
    <row r="113" spans="1:12" ht="19.5" customHeight="1">
      <c r="A113" s="257">
        <v>8</v>
      </c>
      <c r="B113" s="206">
        <v>8</v>
      </c>
      <c r="C113" s="229" t="s">
        <v>72</v>
      </c>
      <c r="D113" s="211" t="s">
        <v>39</v>
      </c>
      <c r="E113" s="206" t="s">
        <v>152</v>
      </c>
      <c r="F113" s="272">
        <v>8</v>
      </c>
      <c r="G113" s="206" t="s">
        <v>24</v>
      </c>
      <c r="H113" s="213">
        <f t="shared" si="6"/>
        <v>8</v>
      </c>
      <c r="I113" s="218">
        <v>250000</v>
      </c>
      <c r="J113" s="219">
        <f t="shared" si="7"/>
        <v>1250000</v>
      </c>
      <c r="K113" s="207"/>
      <c r="L113">
        <f>9*250*5</f>
        <v>11250</v>
      </c>
    </row>
    <row r="114" spans="1:12" ht="19.5" customHeight="1">
      <c r="A114" s="257">
        <v>9</v>
      </c>
      <c r="B114" s="206">
        <v>9</v>
      </c>
      <c r="C114" s="269" t="s">
        <v>109</v>
      </c>
      <c r="D114" s="270" t="s">
        <v>132</v>
      </c>
      <c r="E114" s="206" t="s">
        <v>152</v>
      </c>
      <c r="F114" s="272">
        <v>7.97</v>
      </c>
      <c r="G114" s="206" t="s">
        <v>24</v>
      </c>
      <c r="H114" s="213">
        <f t="shared" si="6"/>
        <v>7.97</v>
      </c>
      <c r="I114" s="218">
        <v>200000</v>
      </c>
      <c r="J114" s="219">
        <f t="shared" si="7"/>
        <v>1000000</v>
      </c>
      <c r="K114" s="207"/>
      <c r="L114">
        <f>SUM(L112:L113)</f>
        <v>112650</v>
      </c>
    </row>
    <row r="115" spans="1:11" ht="19.5" customHeight="1">
      <c r="A115" s="257">
        <v>10</v>
      </c>
      <c r="B115" s="208">
        <v>10</v>
      </c>
      <c r="C115" s="229" t="s">
        <v>123</v>
      </c>
      <c r="D115" s="211" t="s">
        <v>30</v>
      </c>
      <c r="E115" s="206" t="s">
        <v>152</v>
      </c>
      <c r="F115" s="272">
        <v>7.86</v>
      </c>
      <c r="G115" s="206" t="s">
        <v>24</v>
      </c>
      <c r="H115" s="213">
        <f t="shared" si="6"/>
        <v>7.86</v>
      </c>
      <c r="I115" s="218">
        <v>200000</v>
      </c>
      <c r="J115" s="219">
        <f t="shared" si="7"/>
        <v>1000000</v>
      </c>
      <c r="K115" s="209"/>
    </row>
    <row r="116" spans="1:12" ht="19.5" customHeight="1">
      <c r="A116" s="257">
        <v>11</v>
      </c>
      <c r="B116" s="206">
        <v>11</v>
      </c>
      <c r="C116" s="229" t="s">
        <v>168</v>
      </c>
      <c r="D116" s="211" t="s">
        <v>167</v>
      </c>
      <c r="E116" s="206" t="s">
        <v>152</v>
      </c>
      <c r="F116" s="272">
        <v>7.79</v>
      </c>
      <c r="G116" s="206" t="s">
        <v>24</v>
      </c>
      <c r="H116" s="213">
        <f t="shared" si="6"/>
        <v>7.79</v>
      </c>
      <c r="I116" s="218">
        <v>200000</v>
      </c>
      <c r="J116" s="219">
        <f t="shared" si="7"/>
        <v>1000000</v>
      </c>
      <c r="K116" s="207"/>
      <c r="L116">
        <f>113-25</f>
        <v>88</v>
      </c>
    </row>
    <row r="117" spans="1:11" ht="19.5" customHeight="1">
      <c r="A117" s="257">
        <v>12</v>
      </c>
      <c r="B117" s="206">
        <v>12</v>
      </c>
      <c r="C117" s="229" t="s">
        <v>166</v>
      </c>
      <c r="D117" s="211" t="s">
        <v>41</v>
      </c>
      <c r="E117" s="206" t="s">
        <v>152</v>
      </c>
      <c r="F117" s="272">
        <v>7.76</v>
      </c>
      <c r="G117" s="206" t="s">
        <v>24</v>
      </c>
      <c r="H117" s="213">
        <f t="shared" si="6"/>
        <v>7.76</v>
      </c>
      <c r="I117" s="218">
        <v>200000</v>
      </c>
      <c r="J117" s="219">
        <f t="shared" si="7"/>
        <v>1000000</v>
      </c>
      <c r="K117" s="207"/>
    </row>
    <row r="118" spans="1:11" ht="19.5" customHeight="1">
      <c r="A118" s="257">
        <v>13</v>
      </c>
      <c r="B118" s="206">
        <v>13</v>
      </c>
      <c r="C118" s="229" t="s">
        <v>165</v>
      </c>
      <c r="D118" s="211" t="s">
        <v>81</v>
      </c>
      <c r="E118" s="206" t="s">
        <v>152</v>
      </c>
      <c r="F118" s="272">
        <v>7.66</v>
      </c>
      <c r="G118" s="206" t="s">
        <v>24</v>
      </c>
      <c r="H118" s="213">
        <f t="shared" si="6"/>
        <v>7.66</v>
      </c>
      <c r="I118" s="218">
        <v>200000</v>
      </c>
      <c r="J118" s="219">
        <f t="shared" si="7"/>
        <v>1000000</v>
      </c>
      <c r="K118" s="207"/>
    </row>
    <row r="119" spans="1:11" ht="19.5" customHeight="1">
      <c r="A119" s="257">
        <v>14</v>
      </c>
      <c r="B119" s="206">
        <v>14</v>
      </c>
      <c r="C119" s="229" t="s">
        <v>123</v>
      </c>
      <c r="D119" s="211" t="s">
        <v>164</v>
      </c>
      <c r="E119" s="206" t="s">
        <v>152</v>
      </c>
      <c r="F119" s="272">
        <v>7.62</v>
      </c>
      <c r="G119" s="206" t="s">
        <v>24</v>
      </c>
      <c r="H119" s="213">
        <f t="shared" si="6"/>
        <v>7.62</v>
      </c>
      <c r="I119" s="218">
        <v>200000</v>
      </c>
      <c r="J119" s="219">
        <f t="shared" si="7"/>
        <v>1000000</v>
      </c>
      <c r="K119" s="207"/>
    </row>
    <row r="120" spans="1:11" ht="19.5" customHeight="1">
      <c r="A120" s="257">
        <v>15</v>
      </c>
      <c r="B120" s="206">
        <v>15</v>
      </c>
      <c r="C120" s="229" t="s">
        <v>21</v>
      </c>
      <c r="D120" s="211" t="s">
        <v>41</v>
      </c>
      <c r="E120" s="206" t="s">
        <v>152</v>
      </c>
      <c r="F120" s="272">
        <v>7.62</v>
      </c>
      <c r="G120" s="206" t="s">
        <v>24</v>
      </c>
      <c r="H120" s="213">
        <f t="shared" si="6"/>
        <v>7.62</v>
      </c>
      <c r="I120" s="218">
        <v>200000</v>
      </c>
      <c r="J120" s="219">
        <f t="shared" si="7"/>
        <v>1000000</v>
      </c>
      <c r="K120" s="207"/>
    </row>
    <row r="121" spans="1:11" ht="19.5" customHeight="1">
      <c r="A121" s="257">
        <v>16</v>
      </c>
      <c r="B121" s="206">
        <v>16</v>
      </c>
      <c r="C121" s="269" t="s">
        <v>50</v>
      </c>
      <c r="D121" s="270" t="s">
        <v>35</v>
      </c>
      <c r="E121" s="206" t="s">
        <v>152</v>
      </c>
      <c r="F121" s="272">
        <v>7.59</v>
      </c>
      <c r="G121" s="206" t="s">
        <v>24</v>
      </c>
      <c r="H121" s="213">
        <f t="shared" si="6"/>
        <v>7.59</v>
      </c>
      <c r="I121" s="218">
        <v>200000</v>
      </c>
      <c r="J121" s="219">
        <f t="shared" si="7"/>
        <v>1000000</v>
      </c>
      <c r="K121" s="207"/>
    </row>
    <row r="122" spans="1:11" ht="19.5" customHeight="1">
      <c r="A122" s="257">
        <v>17</v>
      </c>
      <c r="B122" s="206">
        <v>17</v>
      </c>
      <c r="C122" s="229" t="s">
        <v>21</v>
      </c>
      <c r="D122" s="211" t="s">
        <v>96</v>
      </c>
      <c r="E122" s="206" t="s">
        <v>152</v>
      </c>
      <c r="F122" s="272">
        <v>7.55</v>
      </c>
      <c r="G122" s="206" t="s">
        <v>24</v>
      </c>
      <c r="H122" s="213">
        <f t="shared" si="6"/>
        <v>7.55</v>
      </c>
      <c r="I122" s="218">
        <v>200000</v>
      </c>
      <c r="J122" s="219">
        <f t="shared" si="7"/>
        <v>1000000</v>
      </c>
      <c r="K122" s="207"/>
    </row>
    <row r="123" spans="1:11" ht="19.5" customHeight="1">
      <c r="A123" s="257">
        <v>18</v>
      </c>
      <c r="B123" s="225">
        <v>18</v>
      </c>
      <c r="C123" s="224" t="s">
        <v>163</v>
      </c>
      <c r="D123" s="230" t="s">
        <v>162</v>
      </c>
      <c r="E123" s="225" t="s">
        <v>152</v>
      </c>
      <c r="F123" s="292">
        <v>7.55</v>
      </c>
      <c r="G123" s="225" t="s">
        <v>24</v>
      </c>
      <c r="H123" s="226">
        <f t="shared" si="6"/>
        <v>7.55</v>
      </c>
      <c r="I123" s="227">
        <v>200000</v>
      </c>
      <c r="J123" s="228">
        <f t="shared" si="7"/>
        <v>1000000</v>
      </c>
      <c r="K123" s="259"/>
    </row>
    <row r="124" spans="1:11" ht="19.5" customHeight="1">
      <c r="A124" s="257">
        <v>19</v>
      </c>
      <c r="B124" s="214">
        <v>1</v>
      </c>
      <c r="C124" s="220" t="s">
        <v>143</v>
      </c>
      <c r="D124" s="210" t="s">
        <v>43</v>
      </c>
      <c r="E124" s="214" t="s">
        <v>153</v>
      </c>
      <c r="F124" s="288">
        <v>8.32</v>
      </c>
      <c r="G124" s="214" t="s">
        <v>24</v>
      </c>
      <c r="H124" s="221">
        <f t="shared" si="6"/>
        <v>8.32</v>
      </c>
      <c r="I124" s="222">
        <v>250000</v>
      </c>
      <c r="J124" s="223">
        <f t="shared" si="7"/>
        <v>1250000</v>
      </c>
      <c r="K124" s="258"/>
    </row>
    <row r="125" spans="1:11" ht="19.5" customHeight="1">
      <c r="A125" s="257">
        <v>20</v>
      </c>
      <c r="B125" s="206">
        <v>2</v>
      </c>
      <c r="C125" s="229" t="s">
        <v>135</v>
      </c>
      <c r="D125" s="211" t="s">
        <v>37</v>
      </c>
      <c r="E125" s="206" t="s">
        <v>153</v>
      </c>
      <c r="F125" s="289">
        <v>8.09</v>
      </c>
      <c r="G125" s="206" t="s">
        <v>24</v>
      </c>
      <c r="H125" s="213">
        <f t="shared" si="6"/>
        <v>8.09</v>
      </c>
      <c r="I125" s="222">
        <v>250000</v>
      </c>
      <c r="J125" s="219">
        <f t="shared" si="7"/>
        <v>1250000</v>
      </c>
      <c r="K125" s="207"/>
    </row>
    <row r="126" spans="1:11" ht="19.5" customHeight="1">
      <c r="A126" s="257">
        <v>21</v>
      </c>
      <c r="B126" s="206">
        <v>3</v>
      </c>
      <c r="C126" s="229" t="s">
        <v>173</v>
      </c>
      <c r="D126" s="211" t="s">
        <v>167</v>
      </c>
      <c r="E126" s="206" t="s">
        <v>153</v>
      </c>
      <c r="F126" s="289">
        <v>8.09</v>
      </c>
      <c r="G126" s="206" t="s">
        <v>24</v>
      </c>
      <c r="H126" s="213">
        <f t="shared" si="6"/>
        <v>8.09</v>
      </c>
      <c r="I126" s="222">
        <v>250000</v>
      </c>
      <c r="J126" s="219">
        <f t="shared" si="7"/>
        <v>1250000</v>
      </c>
      <c r="K126" s="207"/>
    </row>
    <row r="127" spans="1:11" ht="19.5" customHeight="1">
      <c r="A127" s="257">
        <v>22</v>
      </c>
      <c r="B127" s="206">
        <v>4</v>
      </c>
      <c r="C127" s="229" t="s">
        <v>146</v>
      </c>
      <c r="D127" s="211" t="s">
        <v>33</v>
      </c>
      <c r="E127" s="206" t="s">
        <v>153</v>
      </c>
      <c r="F127" s="289">
        <v>8.06</v>
      </c>
      <c r="G127" s="206" t="s">
        <v>24</v>
      </c>
      <c r="H127" s="213">
        <f t="shared" si="6"/>
        <v>8.06</v>
      </c>
      <c r="I127" s="222">
        <v>250000</v>
      </c>
      <c r="J127" s="219">
        <f t="shared" si="7"/>
        <v>1250000</v>
      </c>
      <c r="K127" s="207"/>
    </row>
    <row r="128" spans="1:11" ht="19.5" customHeight="1">
      <c r="A128" s="257">
        <v>23</v>
      </c>
      <c r="B128" s="206">
        <v>5</v>
      </c>
      <c r="C128" s="229" t="s">
        <v>21</v>
      </c>
      <c r="D128" s="211" t="s">
        <v>81</v>
      </c>
      <c r="E128" s="206" t="s">
        <v>153</v>
      </c>
      <c r="F128" s="289">
        <v>8.06</v>
      </c>
      <c r="G128" s="206" t="s">
        <v>24</v>
      </c>
      <c r="H128" s="213">
        <f t="shared" si="6"/>
        <v>8.06</v>
      </c>
      <c r="I128" s="222">
        <v>250000</v>
      </c>
      <c r="J128" s="219">
        <f t="shared" si="7"/>
        <v>1250000</v>
      </c>
      <c r="K128" s="207"/>
    </row>
    <row r="129" spans="1:11" ht="19.5" customHeight="1">
      <c r="A129" s="257">
        <v>24</v>
      </c>
      <c r="B129" s="206">
        <v>6</v>
      </c>
      <c r="C129" s="229" t="s">
        <v>61</v>
      </c>
      <c r="D129" s="211" t="s">
        <v>62</v>
      </c>
      <c r="E129" s="206" t="s">
        <v>153</v>
      </c>
      <c r="F129" s="289">
        <v>7.94</v>
      </c>
      <c r="G129" s="206" t="s">
        <v>32</v>
      </c>
      <c r="H129" s="213">
        <f t="shared" si="6"/>
        <v>7.94</v>
      </c>
      <c r="I129" s="218">
        <v>200000</v>
      </c>
      <c r="J129" s="219">
        <f t="shared" si="7"/>
        <v>1000000</v>
      </c>
      <c r="K129" s="207"/>
    </row>
    <row r="130" spans="1:11" ht="19.5" customHeight="1">
      <c r="A130" s="257">
        <v>25</v>
      </c>
      <c r="B130" s="206">
        <v>7</v>
      </c>
      <c r="C130" s="229" t="s">
        <v>174</v>
      </c>
      <c r="D130" s="211" t="s">
        <v>175</v>
      </c>
      <c r="E130" s="206" t="s">
        <v>153</v>
      </c>
      <c r="F130" s="289">
        <v>7.88</v>
      </c>
      <c r="G130" s="206" t="s">
        <v>24</v>
      </c>
      <c r="H130" s="213">
        <f t="shared" si="6"/>
        <v>7.88</v>
      </c>
      <c r="I130" s="218">
        <v>200000</v>
      </c>
      <c r="J130" s="219">
        <f t="shared" si="7"/>
        <v>1000000</v>
      </c>
      <c r="K130" s="207"/>
    </row>
    <row r="131" spans="1:11" ht="19.5" customHeight="1">
      <c r="A131" s="257">
        <v>26</v>
      </c>
      <c r="B131" s="206">
        <v>8</v>
      </c>
      <c r="C131" s="229" t="s">
        <v>165</v>
      </c>
      <c r="D131" s="211" t="s">
        <v>161</v>
      </c>
      <c r="E131" s="206" t="s">
        <v>153</v>
      </c>
      <c r="F131" s="289">
        <v>7.88</v>
      </c>
      <c r="G131" s="206" t="s">
        <v>24</v>
      </c>
      <c r="H131" s="213">
        <f t="shared" si="6"/>
        <v>7.88</v>
      </c>
      <c r="I131" s="218">
        <v>200000</v>
      </c>
      <c r="J131" s="219">
        <f t="shared" si="7"/>
        <v>1000000</v>
      </c>
      <c r="K131" s="207"/>
    </row>
    <row r="132" spans="1:11" ht="19.5" customHeight="1">
      <c r="A132" s="257">
        <v>27</v>
      </c>
      <c r="B132" s="206">
        <v>9</v>
      </c>
      <c r="C132" s="229" t="s">
        <v>21</v>
      </c>
      <c r="D132" s="211" t="s">
        <v>84</v>
      </c>
      <c r="E132" s="206" t="s">
        <v>153</v>
      </c>
      <c r="F132" s="289">
        <v>7.85</v>
      </c>
      <c r="G132" s="206" t="s">
        <v>24</v>
      </c>
      <c r="H132" s="213">
        <f t="shared" si="6"/>
        <v>7.85</v>
      </c>
      <c r="I132" s="218">
        <v>200000</v>
      </c>
      <c r="J132" s="219">
        <f t="shared" si="7"/>
        <v>1000000</v>
      </c>
      <c r="K132" s="207"/>
    </row>
    <row r="133" spans="1:11" ht="19.5" customHeight="1">
      <c r="A133" s="257">
        <v>28</v>
      </c>
      <c r="B133" s="206">
        <v>10</v>
      </c>
      <c r="C133" s="229" t="s">
        <v>165</v>
      </c>
      <c r="D133" s="211" t="s">
        <v>96</v>
      </c>
      <c r="E133" s="206" t="s">
        <v>153</v>
      </c>
      <c r="F133" s="289">
        <v>7.82</v>
      </c>
      <c r="G133" s="206" t="s">
        <v>24</v>
      </c>
      <c r="H133" s="213">
        <f t="shared" si="6"/>
        <v>7.82</v>
      </c>
      <c r="I133" s="218">
        <v>200000</v>
      </c>
      <c r="J133" s="219">
        <f t="shared" si="7"/>
        <v>1000000</v>
      </c>
      <c r="K133" s="207"/>
    </row>
    <row r="134" spans="1:11" ht="19.5" customHeight="1">
      <c r="A134" s="257">
        <v>29</v>
      </c>
      <c r="B134" s="206">
        <v>11</v>
      </c>
      <c r="C134" s="229" t="s">
        <v>225</v>
      </c>
      <c r="D134" s="211" t="s">
        <v>226</v>
      </c>
      <c r="E134" s="206" t="s">
        <v>153</v>
      </c>
      <c r="F134" s="289">
        <v>7.76</v>
      </c>
      <c r="G134" s="206" t="s">
        <v>24</v>
      </c>
      <c r="H134" s="213">
        <f t="shared" si="6"/>
        <v>7.76</v>
      </c>
      <c r="I134" s="218">
        <v>200000</v>
      </c>
      <c r="J134" s="219">
        <f t="shared" si="7"/>
        <v>1000000</v>
      </c>
      <c r="K134" s="207"/>
    </row>
    <row r="135" spans="1:11" ht="19.5" customHeight="1">
      <c r="A135" s="257">
        <v>30</v>
      </c>
      <c r="B135" s="206">
        <v>12</v>
      </c>
      <c r="C135" s="229" t="s">
        <v>50</v>
      </c>
      <c r="D135" s="211" t="s">
        <v>170</v>
      </c>
      <c r="E135" s="206" t="s">
        <v>153</v>
      </c>
      <c r="F135" s="289">
        <v>7.74</v>
      </c>
      <c r="G135" s="206" t="s">
        <v>24</v>
      </c>
      <c r="H135" s="213">
        <f t="shared" si="6"/>
        <v>7.74</v>
      </c>
      <c r="I135" s="218">
        <v>200000</v>
      </c>
      <c r="J135" s="219">
        <f t="shared" si="7"/>
        <v>1000000</v>
      </c>
      <c r="K135" s="207"/>
    </row>
    <row r="136" spans="1:11" ht="19.5" customHeight="1">
      <c r="A136" s="257">
        <v>31</v>
      </c>
      <c r="B136" s="206">
        <v>13</v>
      </c>
      <c r="C136" s="229" t="s">
        <v>145</v>
      </c>
      <c r="D136" s="211" t="s">
        <v>82</v>
      </c>
      <c r="E136" s="206" t="s">
        <v>153</v>
      </c>
      <c r="F136" s="289">
        <v>7.68</v>
      </c>
      <c r="G136" s="206" t="s">
        <v>24</v>
      </c>
      <c r="H136" s="213">
        <f t="shared" si="6"/>
        <v>7.68</v>
      </c>
      <c r="I136" s="218">
        <v>200000</v>
      </c>
      <c r="J136" s="219">
        <f t="shared" si="7"/>
        <v>1000000</v>
      </c>
      <c r="K136" s="207"/>
    </row>
    <row r="137" spans="1:11" ht="19.5" customHeight="1">
      <c r="A137" s="257">
        <v>32</v>
      </c>
      <c r="B137" s="225">
        <v>14</v>
      </c>
      <c r="C137" s="224" t="s">
        <v>176</v>
      </c>
      <c r="D137" s="230" t="s">
        <v>177</v>
      </c>
      <c r="E137" s="225" t="s">
        <v>153</v>
      </c>
      <c r="F137" s="290">
        <v>7.56</v>
      </c>
      <c r="G137" s="225" t="s">
        <v>24</v>
      </c>
      <c r="H137" s="226">
        <f t="shared" si="6"/>
        <v>7.56</v>
      </c>
      <c r="I137" s="227">
        <v>200000</v>
      </c>
      <c r="J137" s="228">
        <f t="shared" si="7"/>
        <v>1000000</v>
      </c>
      <c r="K137" s="259"/>
    </row>
    <row r="138" spans="1:11" ht="19.5" customHeight="1">
      <c r="A138" s="257">
        <v>33</v>
      </c>
      <c r="B138" s="214">
        <v>1</v>
      </c>
      <c r="C138" s="220" t="s">
        <v>75</v>
      </c>
      <c r="D138" s="210" t="s">
        <v>45</v>
      </c>
      <c r="E138" s="214" t="s">
        <v>44</v>
      </c>
      <c r="F138" s="271">
        <v>8.43</v>
      </c>
      <c r="G138" s="214" t="s">
        <v>24</v>
      </c>
      <c r="H138" s="221">
        <f aca="true" t="shared" si="8" ref="H138:H169">F138</f>
        <v>8.43</v>
      </c>
      <c r="I138" s="222">
        <v>250000</v>
      </c>
      <c r="J138" s="223">
        <f aca="true" t="shared" si="9" ref="J138:J169">I138*5</f>
        <v>1250000</v>
      </c>
      <c r="K138" s="258"/>
    </row>
    <row r="139" spans="1:11" ht="19.5" customHeight="1">
      <c r="A139" s="257">
        <v>34</v>
      </c>
      <c r="B139" s="206">
        <v>2</v>
      </c>
      <c r="C139" s="229" t="s">
        <v>178</v>
      </c>
      <c r="D139" s="211" t="s">
        <v>179</v>
      </c>
      <c r="E139" s="206" t="s">
        <v>44</v>
      </c>
      <c r="F139" s="271">
        <v>8</v>
      </c>
      <c r="G139" s="206" t="s">
        <v>24</v>
      </c>
      <c r="H139" s="213">
        <f t="shared" si="8"/>
        <v>8</v>
      </c>
      <c r="I139" s="222">
        <v>250000</v>
      </c>
      <c r="J139" s="219">
        <f t="shared" si="9"/>
        <v>1250000</v>
      </c>
      <c r="K139" s="207"/>
    </row>
    <row r="140" spans="1:11" ht="19.5" customHeight="1">
      <c r="A140" s="257">
        <v>35</v>
      </c>
      <c r="B140" s="206">
        <v>3</v>
      </c>
      <c r="C140" s="229" t="s">
        <v>180</v>
      </c>
      <c r="D140" s="211" t="s">
        <v>161</v>
      </c>
      <c r="E140" s="206" t="s">
        <v>44</v>
      </c>
      <c r="F140" s="291">
        <v>7.8</v>
      </c>
      <c r="G140" s="206" t="s">
        <v>24</v>
      </c>
      <c r="H140" s="213">
        <f t="shared" si="8"/>
        <v>7.8</v>
      </c>
      <c r="I140" s="218">
        <v>200000</v>
      </c>
      <c r="J140" s="219">
        <f t="shared" si="9"/>
        <v>1000000</v>
      </c>
      <c r="K140" s="207"/>
    </row>
    <row r="141" spans="1:11" ht="19.5" customHeight="1">
      <c r="A141" s="257">
        <v>36</v>
      </c>
      <c r="B141" s="206">
        <v>4</v>
      </c>
      <c r="C141" s="229" t="s">
        <v>50</v>
      </c>
      <c r="D141" s="211" t="s">
        <v>45</v>
      </c>
      <c r="E141" s="206" t="s">
        <v>44</v>
      </c>
      <c r="F141" s="271">
        <v>7.8</v>
      </c>
      <c r="G141" s="206" t="s">
        <v>24</v>
      </c>
      <c r="H141" s="213">
        <f t="shared" si="8"/>
        <v>7.8</v>
      </c>
      <c r="I141" s="218">
        <v>200000</v>
      </c>
      <c r="J141" s="219">
        <f t="shared" si="9"/>
        <v>1000000</v>
      </c>
      <c r="K141" s="207"/>
    </row>
    <row r="142" spans="1:11" ht="19.5" customHeight="1">
      <c r="A142" s="257">
        <v>37</v>
      </c>
      <c r="B142" s="206">
        <v>5</v>
      </c>
      <c r="C142" s="229" t="s">
        <v>34</v>
      </c>
      <c r="D142" s="211" t="s">
        <v>181</v>
      </c>
      <c r="E142" s="206" t="s">
        <v>44</v>
      </c>
      <c r="F142" s="271">
        <v>7.7</v>
      </c>
      <c r="G142" s="206" t="s">
        <v>24</v>
      </c>
      <c r="H142" s="213">
        <f t="shared" si="8"/>
        <v>7.7</v>
      </c>
      <c r="I142" s="218">
        <v>200000</v>
      </c>
      <c r="J142" s="219">
        <f t="shared" si="9"/>
        <v>1000000</v>
      </c>
      <c r="K142" s="207"/>
    </row>
    <row r="143" spans="1:11" ht="19.5" customHeight="1">
      <c r="A143" s="257">
        <v>38</v>
      </c>
      <c r="B143" s="206">
        <v>6</v>
      </c>
      <c r="C143" s="229" t="s">
        <v>130</v>
      </c>
      <c r="D143" s="211" t="s">
        <v>182</v>
      </c>
      <c r="E143" s="206" t="s">
        <v>44</v>
      </c>
      <c r="F143" s="271">
        <v>7.67</v>
      </c>
      <c r="G143" s="206" t="s">
        <v>24</v>
      </c>
      <c r="H143" s="213">
        <f t="shared" si="8"/>
        <v>7.67</v>
      </c>
      <c r="I143" s="218">
        <v>200000</v>
      </c>
      <c r="J143" s="219">
        <f t="shared" si="9"/>
        <v>1000000</v>
      </c>
      <c r="K143" s="207"/>
    </row>
    <row r="144" spans="1:11" ht="19.5" customHeight="1">
      <c r="A144" s="257">
        <v>39</v>
      </c>
      <c r="B144" s="225">
        <v>7</v>
      </c>
      <c r="C144" s="224" t="s">
        <v>140</v>
      </c>
      <c r="D144" s="230" t="s">
        <v>41</v>
      </c>
      <c r="E144" s="225" t="s">
        <v>44</v>
      </c>
      <c r="F144" s="292">
        <v>7.87</v>
      </c>
      <c r="G144" s="225" t="s">
        <v>24</v>
      </c>
      <c r="H144" s="226">
        <f t="shared" si="8"/>
        <v>7.87</v>
      </c>
      <c r="I144" s="227">
        <v>200000</v>
      </c>
      <c r="J144" s="228">
        <f t="shared" si="9"/>
        <v>1000000</v>
      </c>
      <c r="K144" s="259"/>
    </row>
    <row r="145" spans="1:11" ht="19.5" customHeight="1">
      <c r="A145" s="257">
        <v>40</v>
      </c>
      <c r="B145" s="214">
        <v>1</v>
      </c>
      <c r="C145" s="220" t="s">
        <v>47</v>
      </c>
      <c r="D145" s="210" t="s">
        <v>48</v>
      </c>
      <c r="E145" s="214" t="s">
        <v>46</v>
      </c>
      <c r="F145" s="271">
        <v>8.6</v>
      </c>
      <c r="G145" s="214" t="s">
        <v>24</v>
      </c>
      <c r="H145" s="221">
        <f t="shared" si="8"/>
        <v>8.6</v>
      </c>
      <c r="I145" s="222">
        <v>250000</v>
      </c>
      <c r="J145" s="223">
        <f t="shared" si="9"/>
        <v>1250000</v>
      </c>
      <c r="K145" s="258"/>
    </row>
    <row r="146" spans="1:11" ht="19.5" customHeight="1">
      <c r="A146" s="257">
        <v>41</v>
      </c>
      <c r="B146" s="214">
        <v>2</v>
      </c>
      <c r="C146" s="229" t="s">
        <v>142</v>
      </c>
      <c r="D146" s="211" t="s">
        <v>49</v>
      </c>
      <c r="E146" s="206" t="s">
        <v>46</v>
      </c>
      <c r="F146" s="272">
        <v>8.47</v>
      </c>
      <c r="G146" s="206" t="s">
        <v>24</v>
      </c>
      <c r="H146" s="213">
        <f t="shared" si="8"/>
        <v>8.47</v>
      </c>
      <c r="I146" s="222">
        <v>250000</v>
      </c>
      <c r="J146" s="219">
        <f t="shared" si="9"/>
        <v>1250000</v>
      </c>
      <c r="K146" s="258"/>
    </row>
    <row r="147" spans="1:11" ht="19.5" customHeight="1">
      <c r="A147" s="257">
        <v>42</v>
      </c>
      <c r="B147" s="214">
        <v>3</v>
      </c>
      <c r="C147" s="229" t="s">
        <v>183</v>
      </c>
      <c r="D147" s="211" t="s">
        <v>98</v>
      </c>
      <c r="E147" s="206" t="s">
        <v>46</v>
      </c>
      <c r="F147" s="272">
        <v>8.37</v>
      </c>
      <c r="G147" s="206" t="s">
        <v>24</v>
      </c>
      <c r="H147" s="213">
        <f t="shared" si="8"/>
        <v>8.37</v>
      </c>
      <c r="I147" s="222">
        <v>250000</v>
      </c>
      <c r="J147" s="219">
        <f t="shared" si="9"/>
        <v>1250000</v>
      </c>
      <c r="K147" s="258"/>
    </row>
    <row r="148" spans="1:11" ht="19.5" customHeight="1">
      <c r="A148" s="257">
        <v>43</v>
      </c>
      <c r="B148" s="214">
        <v>4</v>
      </c>
      <c r="C148" s="229" t="s">
        <v>184</v>
      </c>
      <c r="D148" s="211" t="s">
        <v>77</v>
      </c>
      <c r="E148" s="206" t="s">
        <v>46</v>
      </c>
      <c r="F148" s="272">
        <v>8.23</v>
      </c>
      <c r="G148" s="206" t="s">
        <v>24</v>
      </c>
      <c r="H148" s="213">
        <f t="shared" si="8"/>
        <v>8.23</v>
      </c>
      <c r="I148" s="222">
        <v>250000</v>
      </c>
      <c r="J148" s="219">
        <f t="shared" si="9"/>
        <v>1250000</v>
      </c>
      <c r="K148" s="258"/>
    </row>
    <row r="149" spans="1:11" ht="19.5" customHeight="1">
      <c r="A149" s="257">
        <v>44</v>
      </c>
      <c r="B149" s="214">
        <v>5</v>
      </c>
      <c r="C149" s="229" t="s">
        <v>50</v>
      </c>
      <c r="D149" s="211" t="s">
        <v>185</v>
      </c>
      <c r="E149" s="206" t="s">
        <v>46</v>
      </c>
      <c r="F149" s="272">
        <v>8.03</v>
      </c>
      <c r="G149" s="206" t="s">
        <v>24</v>
      </c>
      <c r="H149" s="213">
        <f t="shared" si="8"/>
        <v>8.03</v>
      </c>
      <c r="I149" s="222">
        <v>250000</v>
      </c>
      <c r="J149" s="219">
        <f t="shared" si="9"/>
        <v>1250000</v>
      </c>
      <c r="K149" s="258"/>
    </row>
    <row r="150" spans="1:11" ht="19.5" customHeight="1">
      <c r="A150" s="257">
        <v>45</v>
      </c>
      <c r="B150" s="214">
        <v>6</v>
      </c>
      <c r="C150" s="229" t="s">
        <v>186</v>
      </c>
      <c r="D150" s="211" t="s">
        <v>187</v>
      </c>
      <c r="E150" s="206" t="s">
        <v>46</v>
      </c>
      <c r="F150" s="272">
        <v>8</v>
      </c>
      <c r="G150" s="206" t="s">
        <v>24</v>
      </c>
      <c r="H150" s="213">
        <f t="shared" si="8"/>
        <v>8</v>
      </c>
      <c r="I150" s="222">
        <v>250000</v>
      </c>
      <c r="J150" s="219">
        <f t="shared" si="9"/>
        <v>1250000</v>
      </c>
      <c r="K150" s="258"/>
    </row>
    <row r="151" spans="1:11" ht="19.5" customHeight="1">
      <c r="A151" s="257">
        <v>46</v>
      </c>
      <c r="B151" s="214">
        <v>7</v>
      </c>
      <c r="C151" s="229" t="s">
        <v>126</v>
      </c>
      <c r="D151" s="211" t="s">
        <v>127</v>
      </c>
      <c r="E151" s="206" t="s">
        <v>46</v>
      </c>
      <c r="F151" s="272">
        <v>7.97</v>
      </c>
      <c r="G151" s="206" t="s">
        <v>24</v>
      </c>
      <c r="H151" s="213">
        <f t="shared" si="8"/>
        <v>7.97</v>
      </c>
      <c r="I151" s="222">
        <v>200000</v>
      </c>
      <c r="J151" s="219">
        <f t="shared" si="9"/>
        <v>1000000</v>
      </c>
      <c r="K151" s="258"/>
    </row>
    <row r="152" spans="1:11" ht="19.5" customHeight="1">
      <c r="A152" s="257">
        <v>47</v>
      </c>
      <c r="B152" s="214">
        <v>8</v>
      </c>
      <c r="C152" s="229" t="s">
        <v>123</v>
      </c>
      <c r="D152" s="211" t="s">
        <v>41</v>
      </c>
      <c r="E152" s="206" t="s">
        <v>46</v>
      </c>
      <c r="F152" s="272">
        <v>7.9</v>
      </c>
      <c r="G152" s="206" t="s">
        <v>24</v>
      </c>
      <c r="H152" s="213">
        <f t="shared" si="8"/>
        <v>7.9</v>
      </c>
      <c r="I152" s="222">
        <v>200000</v>
      </c>
      <c r="J152" s="219">
        <f t="shared" si="9"/>
        <v>1000000</v>
      </c>
      <c r="K152" s="258"/>
    </row>
    <row r="153" spans="1:11" ht="19.5" customHeight="1">
      <c r="A153" s="257">
        <v>48</v>
      </c>
      <c r="B153" s="214">
        <v>9</v>
      </c>
      <c r="C153" s="229" t="s">
        <v>76</v>
      </c>
      <c r="D153" s="211" t="s">
        <v>77</v>
      </c>
      <c r="E153" s="206" t="s">
        <v>46</v>
      </c>
      <c r="F153" s="272">
        <v>7.87</v>
      </c>
      <c r="G153" s="206" t="s">
        <v>24</v>
      </c>
      <c r="H153" s="213">
        <f t="shared" si="8"/>
        <v>7.87</v>
      </c>
      <c r="I153" s="222">
        <v>200000</v>
      </c>
      <c r="J153" s="219">
        <f t="shared" si="9"/>
        <v>1000000</v>
      </c>
      <c r="K153" s="258"/>
    </row>
    <row r="154" spans="1:11" ht="19.5" customHeight="1">
      <c r="A154" s="257">
        <v>49</v>
      </c>
      <c r="B154" s="214">
        <v>10</v>
      </c>
      <c r="C154" s="229" t="s">
        <v>21</v>
      </c>
      <c r="D154" s="211" t="s">
        <v>188</v>
      </c>
      <c r="E154" s="206" t="s">
        <v>46</v>
      </c>
      <c r="F154" s="272">
        <v>7.83</v>
      </c>
      <c r="G154" s="206" t="s">
        <v>24</v>
      </c>
      <c r="H154" s="213">
        <f t="shared" si="8"/>
        <v>7.83</v>
      </c>
      <c r="I154" s="222">
        <v>200000</v>
      </c>
      <c r="J154" s="219">
        <f t="shared" si="9"/>
        <v>1000000</v>
      </c>
      <c r="K154" s="258"/>
    </row>
    <row r="155" spans="1:11" ht="19.5" customHeight="1">
      <c r="A155" s="257">
        <v>50</v>
      </c>
      <c r="B155" s="214">
        <v>11</v>
      </c>
      <c r="C155" s="229" t="s">
        <v>21</v>
      </c>
      <c r="D155" s="211" t="s">
        <v>119</v>
      </c>
      <c r="E155" s="206" t="s">
        <v>46</v>
      </c>
      <c r="F155" s="272">
        <v>7.73</v>
      </c>
      <c r="G155" s="206" t="s">
        <v>24</v>
      </c>
      <c r="H155" s="213">
        <f t="shared" si="8"/>
        <v>7.73</v>
      </c>
      <c r="I155" s="222">
        <v>200000</v>
      </c>
      <c r="J155" s="219">
        <f t="shared" si="9"/>
        <v>1000000</v>
      </c>
      <c r="K155" s="258"/>
    </row>
    <row r="156" spans="1:11" ht="19.5" customHeight="1">
      <c r="A156" s="257">
        <v>51</v>
      </c>
      <c r="B156" s="214">
        <v>12</v>
      </c>
      <c r="C156" s="229" t="s">
        <v>189</v>
      </c>
      <c r="D156" s="211" t="s">
        <v>77</v>
      </c>
      <c r="E156" s="206" t="s">
        <v>46</v>
      </c>
      <c r="F156" s="272">
        <v>7.63</v>
      </c>
      <c r="G156" s="206" t="s">
        <v>24</v>
      </c>
      <c r="H156" s="213">
        <f t="shared" si="8"/>
        <v>7.63</v>
      </c>
      <c r="I156" s="222">
        <v>200000</v>
      </c>
      <c r="J156" s="219">
        <f t="shared" si="9"/>
        <v>1000000</v>
      </c>
      <c r="K156" s="258"/>
    </row>
    <row r="157" spans="1:11" ht="19.5" customHeight="1">
      <c r="A157" s="257">
        <v>52</v>
      </c>
      <c r="B157" s="214">
        <v>13</v>
      </c>
      <c r="C157" s="229" t="s">
        <v>147</v>
      </c>
      <c r="D157" s="211" t="s">
        <v>132</v>
      </c>
      <c r="E157" s="206" t="s">
        <v>46</v>
      </c>
      <c r="F157" s="272">
        <v>7.57</v>
      </c>
      <c r="G157" s="206" t="s">
        <v>24</v>
      </c>
      <c r="H157" s="213">
        <f t="shared" si="8"/>
        <v>7.57</v>
      </c>
      <c r="I157" s="222">
        <v>200000</v>
      </c>
      <c r="J157" s="219">
        <f t="shared" si="9"/>
        <v>1000000</v>
      </c>
      <c r="K157" s="258"/>
    </row>
    <row r="158" spans="1:11" ht="19.5" customHeight="1">
      <c r="A158" s="257">
        <v>53</v>
      </c>
      <c r="B158" s="225">
        <v>14</v>
      </c>
      <c r="C158" s="224" t="s">
        <v>190</v>
      </c>
      <c r="D158" s="230" t="s">
        <v>98</v>
      </c>
      <c r="E158" s="225" t="s">
        <v>46</v>
      </c>
      <c r="F158" s="292">
        <v>7.57</v>
      </c>
      <c r="G158" s="225" t="s">
        <v>24</v>
      </c>
      <c r="H158" s="226">
        <f t="shared" si="8"/>
        <v>7.57</v>
      </c>
      <c r="I158" s="227">
        <v>200000</v>
      </c>
      <c r="J158" s="228">
        <f t="shared" si="9"/>
        <v>1000000</v>
      </c>
      <c r="K158" s="259"/>
    </row>
    <row r="159" spans="1:11" ht="19.5" customHeight="1">
      <c r="A159" s="257">
        <v>54</v>
      </c>
      <c r="B159" s="214">
        <v>1</v>
      </c>
      <c r="C159" s="220" t="s">
        <v>133</v>
      </c>
      <c r="D159" s="210" t="s">
        <v>134</v>
      </c>
      <c r="E159" s="214" t="s">
        <v>51</v>
      </c>
      <c r="F159" s="299">
        <v>8.64</v>
      </c>
      <c r="G159" s="214" t="s">
        <v>24</v>
      </c>
      <c r="H159" s="221">
        <f t="shared" si="8"/>
        <v>8.64</v>
      </c>
      <c r="I159" s="222">
        <v>250000</v>
      </c>
      <c r="J159" s="223">
        <f t="shared" si="9"/>
        <v>1250000</v>
      </c>
      <c r="K159" s="258"/>
    </row>
    <row r="160" spans="1:11" ht="19.5" customHeight="1">
      <c r="A160" s="257">
        <v>55</v>
      </c>
      <c r="B160" s="214">
        <v>2</v>
      </c>
      <c r="C160" s="229" t="s">
        <v>191</v>
      </c>
      <c r="D160" s="211" t="s">
        <v>49</v>
      </c>
      <c r="E160" s="206" t="s">
        <v>51</v>
      </c>
      <c r="F160" s="293">
        <v>8.55</v>
      </c>
      <c r="G160" s="206" t="s">
        <v>24</v>
      </c>
      <c r="H160" s="213">
        <f t="shared" si="8"/>
        <v>8.55</v>
      </c>
      <c r="I160" s="222">
        <v>250000</v>
      </c>
      <c r="J160" s="219">
        <f t="shared" si="9"/>
        <v>1250000</v>
      </c>
      <c r="K160" s="258"/>
    </row>
    <row r="161" spans="1:11" ht="19.5" customHeight="1">
      <c r="A161" s="257">
        <v>56</v>
      </c>
      <c r="B161" s="214">
        <v>3</v>
      </c>
      <c r="C161" s="229" t="s">
        <v>73</v>
      </c>
      <c r="D161" s="211" t="s">
        <v>192</v>
      </c>
      <c r="E161" s="206" t="s">
        <v>51</v>
      </c>
      <c r="F161" s="293">
        <v>8.36</v>
      </c>
      <c r="G161" s="206" t="s">
        <v>24</v>
      </c>
      <c r="H161" s="213">
        <f t="shared" si="8"/>
        <v>8.36</v>
      </c>
      <c r="I161" s="222">
        <v>250000</v>
      </c>
      <c r="J161" s="219">
        <f t="shared" si="9"/>
        <v>1250000</v>
      </c>
      <c r="K161" s="258"/>
    </row>
    <row r="162" spans="1:11" ht="19.5" customHeight="1">
      <c r="A162" s="257">
        <v>57</v>
      </c>
      <c r="B162" s="214">
        <v>4</v>
      </c>
      <c r="C162" s="229" t="s">
        <v>193</v>
      </c>
      <c r="D162" s="211" t="s">
        <v>62</v>
      </c>
      <c r="E162" s="206" t="s">
        <v>51</v>
      </c>
      <c r="F162" s="293">
        <v>8.14</v>
      </c>
      <c r="G162" s="206" t="s">
        <v>24</v>
      </c>
      <c r="H162" s="213">
        <f t="shared" si="8"/>
        <v>8.14</v>
      </c>
      <c r="I162" s="222">
        <v>250000</v>
      </c>
      <c r="J162" s="219">
        <f t="shared" si="9"/>
        <v>1250000</v>
      </c>
      <c r="K162" s="258"/>
    </row>
    <row r="163" spans="1:11" ht="19.5" customHeight="1">
      <c r="A163" s="257">
        <v>58</v>
      </c>
      <c r="B163" s="214">
        <v>5</v>
      </c>
      <c r="C163" s="229" t="s">
        <v>108</v>
      </c>
      <c r="D163" s="211" t="s">
        <v>115</v>
      </c>
      <c r="E163" s="206" t="s">
        <v>51</v>
      </c>
      <c r="F163" s="293">
        <v>8.14</v>
      </c>
      <c r="G163" s="206" t="s">
        <v>24</v>
      </c>
      <c r="H163" s="213">
        <f t="shared" si="8"/>
        <v>8.14</v>
      </c>
      <c r="I163" s="222">
        <v>250000</v>
      </c>
      <c r="J163" s="219">
        <f t="shared" si="9"/>
        <v>1250000</v>
      </c>
      <c r="K163" s="258"/>
    </row>
    <row r="164" spans="1:11" ht="19.5" customHeight="1">
      <c r="A164" s="257">
        <v>59</v>
      </c>
      <c r="B164" s="214">
        <v>6</v>
      </c>
      <c r="C164" s="229" t="s">
        <v>194</v>
      </c>
      <c r="D164" s="211" t="s">
        <v>192</v>
      </c>
      <c r="E164" s="206" t="s">
        <v>51</v>
      </c>
      <c r="F164" s="293">
        <v>8.14</v>
      </c>
      <c r="G164" s="206" t="s">
        <v>24</v>
      </c>
      <c r="H164" s="213">
        <f t="shared" si="8"/>
        <v>8.14</v>
      </c>
      <c r="I164" s="222">
        <v>250000</v>
      </c>
      <c r="J164" s="219">
        <f t="shared" si="9"/>
        <v>1250000</v>
      </c>
      <c r="K164" s="258"/>
    </row>
    <row r="165" spans="1:11" ht="19.5" customHeight="1">
      <c r="A165" s="257">
        <v>60</v>
      </c>
      <c r="B165" s="214">
        <v>7</v>
      </c>
      <c r="C165" s="229" t="s">
        <v>195</v>
      </c>
      <c r="D165" s="211" t="s">
        <v>95</v>
      </c>
      <c r="E165" s="206" t="s">
        <v>51</v>
      </c>
      <c r="F165" s="293">
        <v>8.09</v>
      </c>
      <c r="G165" s="206" t="s">
        <v>24</v>
      </c>
      <c r="H165" s="213">
        <f t="shared" si="8"/>
        <v>8.09</v>
      </c>
      <c r="I165" s="222">
        <v>250000</v>
      </c>
      <c r="J165" s="219">
        <f t="shared" si="9"/>
        <v>1250000</v>
      </c>
      <c r="K165" s="258"/>
    </row>
    <row r="166" spans="1:11" ht="19.5" customHeight="1">
      <c r="A166" s="257">
        <v>61</v>
      </c>
      <c r="B166" s="214">
        <v>8</v>
      </c>
      <c r="C166" s="229" t="s">
        <v>189</v>
      </c>
      <c r="D166" s="211" t="s">
        <v>37</v>
      </c>
      <c r="E166" s="206" t="s">
        <v>51</v>
      </c>
      <c r="F166" s="293">
        <v>7.95</v>
      </c>
      <c r="G166" s="206" t="s">
        <v>24</v>
      </c>
      <c r="H166" s="213">
        <f t="shared" si="8"/>
        <v>7.95</v>
      </c>
      <c r="I166" s="222">
        <v>200000</v>
      </c>
      <c r="J166" s="219">
        <f t="shared" si="9"/>
        <v>1000000</v>
      </c>
      <c r="K166" s="258"/>
    </row>
    <row r="167" spans="1:11" ht="19.5" customHeight="1">
      <c r="A167" s="257">
        <v>62</v>
      </c>
      <c r="B167" s="214">
        <v>9</v>
      </c>
      <c r="C167" s="229" t="s">
        <v>78</v>
      </c>
      <c r="D167" s="211" t="s">
        <v>79</v>
      </c>
      <c r="E167" s="206" t="s">
        <v>51</v>
      </c>
      <c r="F167" s="293">
        <v>7.86</v>
      </c>
      <c r="G167" s="206" t="s">
        <v>24</v>
      </c>
      <c r="H167" s="213">
        <f t="shared" si="8"/>
        <v>7.86</v>
      </c>
      <c r="I167" s="222">
        <v>200000</v>
      </c>
      <c r="J167" s="219">
        <f t="shared" si="9"/>
        <v>1000000</v>
      </c>
      <c r="K167" s="258"/>
    </row>
    <row r="168" spans="1:11" ht="19.5" customHeight="1">
      <c r="A168" s="257">
        <v>63</v>
      </c>
      <c r="B168" s="214">
        <v>10</v>
      </c>
      <c r="C168" s="229" t="s">
        <v>71</v>
      </c>
      <c r="D168" s="211" t="s">
        <v>196</v>
      </c>
      <c r="E168" s="206" t="s">
        <v>51</v>
      </c>
      <c r="F168" s="293">
        <v>7.86</v>
      </c>
      <c r="G168" s="206" t="s">
        <v>24</v>
      </c>
      <c r="H168" s="213">
        <f t="shared" si="8"/>
        <v>7.86</v>
      </c>
      <c r="I168" s="222">
        <v>200000</v>
      </c>
      <c r="J168" s="219">
        <f t="shared" si="9"/>
        <v>1000000</v>
      </c>
      <c r="K168" s="258"/>
    </row>
    <row r="169" spans="1:11" ht="19.5" customHeight="1">
      <c r="A169" s="257">
        <v>64</v>
      </c>
      <c r="B169" s="214">
        <v>11</v>
      </c>
      <c r="C169" s="229" t="s">
        <v>189</v>
      </c>
      <c r="D169" s="211" t="s">
        <v>68</v>
      </c>
      <c r="E169" s="206" t="s">
        <v>51</v>
      </c>
      <c r="F169" s="293">
        <v>7.82</v>
      </c>
      <c r="G169" s="206" t="s">
        <v>24</v>
      </c>
      <c r="H169" s="213">
        <f t="shared" si="8"/>
        <v>7.82</v>
      </c>
      <c r="I169" s="222">
        <v>200000</v>
      </c>
      <c r="J169" s="219">
        <f t="shared" si="9"/>
        <v>1000000</v>
      </c>
      <c r="K169" s="258"/>
    </row>
    <row r="170" spans="1:11" ht="19.5" customHeight="1">
      <c r="A170" s="257">
        <v>65</v>
      </c>
      <c r="B170" s="214">
        <v>12</v>
      </c>
      <c r="C170" s="229" t="s">
        <v>197</v>
      </c>
      <c r="D170" s="211" t="s">
        <v>198</v>
      </c>
      <c r="E170" s="206" t="s">
        <v>51</v>
      </c>
      <c r="F170" s="293">
        <v>7.73</v>
      </c>
      <c r="G170" s="206" t="s">
        <v>24</v>
      </c>
      <c r="H170" s="213">
        <f aca="true" t="shared" si="10" ref="H170:H198">F170</f>
        <v>7.73</v>
      </c>
      <c r="I170" s="222">
        <v>200000</v>
      </c>
      <c r="J170" s="219">
        <f aca="true" t="shared" si="11" ref="J170:J198">I170*5</f>
        <v>1000000</v>
      </c>
      <c r="K170" s="258"/>
    </row>
    <row r="171" spans="1:11" ht="19.5" customHeight="1">
      <c r="A171" s="257">
        <v>66</v>
      </c>
      <c r="B171" s="214">
        <v>13</v>
      </c>
      <c r="C171" s="229" t="s">
        <v>123</v>
      </c>
      <c r="D171" s="211" t="s">
        <v>199</v>
      </c>
      <c r="E171" s="206" t="s">
        <v>51</v>
      </c>
      <c r="F171" s="293">
        <v>7.73</v>
      </c>
      <c r="G171" s="206" t="s">
        <v>24</v>
      </c>
      <c r="H171" s="213">
        <f t="shared" si="10"/>
        <v>7.73</v>
      </c>
      <c r="I171" s="222">
        <v>200000</v>
      </c>
      <c r="J171" s="219">
        <f t="shared" si="11"/>
        <v>1000000</v>
      </c>
      <c r="K171" s="258"/>
    </row>
    <row r="172" spans="1:11" ht="19.5" customHeight="1">
      <c r="A172" s="257">
        <v>67</v>
      </c>
      <c r="B172" s="214">
        <v>14</v>
      </c>
      <c r="C172" s="229" t="s">
        <v>200</v>
      </c>
      <c r="D172" s="211" t="s">
        <v>201</v>
      </c>
      <c r="E172" s="206" t="s">
        <v>51</v>
      </c>
      <c r="F172" s="293">
        <v>7.64</v>
      </c>
      <c r="G172" s="206" t="s">
        <v>24</v>
      </c>
      <c r="H172" s="213">
        <f t="shared" si="10"/>
        <v>7.64</v>
      </c>
      <c r="I172" s="222">
        <v>200000</v>
      </c>
      <c r="J172" s="219">
        <f t="shared" si="11"/>
        <v>1000000</v>
      </c>
      <c r="K172" s="258"/>
    </row>
    <row r="173" spans="1:11" ht="19.5" customHeight="1">
      <c r="A173" s="257">
        <v>68</v>
      </c>
      <c r="B173" s="225">
        <v>15</v>
      </c>
      <c r="C173" s="224" t="s">
        <v>50</v>
      </c>
      <c r="D173" s="230" t="s">
        <v>84</v>
      </c>
      <c r="E173" s="225" t="s">
        <v>51</v>
      </c>
      <c r="F173" s="294">
        <v>7.64</v>
      </c>
      <c r="G173" s="225" t="s">
        <v>24</v>
      </c>
      <c r="H173" s="226">
        <f t="shared" si="10"/>
        <v>7.64</v>
      </c>
      <c r="I173" s="227">
        <v>200000</v>
      </c>
      <c r="J173" s="228">
        <f t="shared" si="11"/>
        <v>1000000</v>
      </c>
      <c r="K173" s="259"/>
    </row>
    <row r="174" spans="1:11" ht="19.5" customHeight="1">
      <c r="A174" s="257">
        <v>69</v>
      </c>
      <c r="B174" s="214">
        <v>1</v>
      </c>
      <c r="C174" s="220" t="s">
        <v>21</v>
      </c>
      <c r="D174" s="210" t="s">
        <v>41</v>
      </c>
      <c r="E174" s="214" t="s">
        <v>154</v>
      </c>
      <c r="F174" s="273">
        <v>7.8</v>
      </c>
      <c r="G174" s="214" t="s">
        <v>24</v>
      </c>
      <c r="H174" s="221">
        <f t="shared" si="10"/>
        <v>7.8</v>
      </c>
      <c r="I174" s="222">
        <v>200000</v>
      </c>
      <c r="J174" s="298">
        <f t="shared" si="11"/>
        <v>1000000</v>
      </c>
      <c r="K174" s="258"/>
    </row>
    <row r="175" spans="1:11" ht="19.5" customHeight="1">
      <c r="A175" s="257">
        <v>70</v>
      </c>
      <c r="B175" s="214">
        <v>1</v>
      </c>
      <c r="C175" s="220" t="s">
        <v>202</v>
      </c>
      <c r="D175" s="210" t="s">
        <v>82</v>
      </c>
      <c r="E175" s="214" t="s">
        <v>155</v>
      </c>
      <c r="F175" s="273">
        <v>7.89</v>
      </c>
      <c r="G175" s="214" t="s">
        <v>24</v>
      </c>
      <c r="H175" s="221">
        <f t="shared" si="10"/>
        <v>7.89</v>
      </c>
      <c r="I175" s="222">
        <v>200000</v>
      </c>
      <c r="J175" s="223">
        <f t="shared" si="11"/>
        <v>1000000</v>
      </c>
      <c r="K175" s="258"/>
    </row>
    <row r="176" spans="1:11" ht="19.5" customHeight="1">
      <c r="A176" s="257">
        <v>71</v>
      </c>
      <c r="B176" s="225">
        <v>2</v>
      </c>
      <c r="C176" s="224" t="s">
        <v>203</v>
      </c>
      <c r="D176" s="230" t="s">
        <v>26</v>
      </c>
      <c r="E176" s="225" t="s">
        <v>155</v>
      </c>
      <c r="F176" s="281">
        <v>7.83</v>
      </c>
      <c r="G176" s="225" t="s">
        <v>24</v>
      </c>
      <c r="H176" s="226">
        <f t="shared" si="10"/>
        <v>7.83</v>
      </c>
      <c r="I176" s="227">
        <v>200000</v>
      </c>
      <c r="J176" s="228">
        <f t="shared" si="11"/>
        <v>1000000</v>
      </c>
      <c r="K176" s="259"/>
    </row>
    <row r="177" spans="1:11" ht="19.5" customHeight="1">
      <c r="A177" s="257">
        <v>72</v>
      </c>
      <c r="B177" s="214">
        <v>1</v>
      </c>
      <c r="C177" s="220" t="s">
        <v>205</v>
      </c>
      <c r="D177" s="210" t="s">
        <v>144</v>
      </c>
      <c r="E177" s="214" t="s">
        <v>87</v>
      </c>
      <c r="F177" s="273">
        <v>7.83</v>
      </c>
      <c r="G177" s="214" t="s">
        <v>24</v>
      </c>
      <c r="H177" s="221">
        <f t="shared" si="10"/>
        <v>7.83</v>
      </c>
      <c r="I177" s="222">
        <v>200000</v>
      </c>
      <c r="J177" s="223">
        <f t="shared" si="11"/>
        <v>1000000</v>
      </c>
      <c r="K177" s="258"/>
    </row>
    <row r="178" spans="1:11" ht="19.5" customHeight="1">
      <c r="A178" s="257">
        <v>73</v>
      </c>
      <c r="B178" s="206">
        <v>2</v>
      </c>
      <c r="C178" s="229" t="s">
        <v>50</v>
      </c>
      <c r="D178" s="211" t="s">
        <v>84</v>
      </c>
      <c r="E178" s="206" t="s">
        <v>87</v>
      </c>
      <c r="F178" s="274">
        <v>7.69</v>
      </c>
      <c r="G178" s="206" t="s">
        <v>24</v>
      </c>
      <c r="H178" s="213">
        <f t="shared" si="10"/>
        <v>7.69</v>
      </c>
      <c r="I178" s="222">
        <v>200000</v>
      </c>
      <c r="J178" s="219">
        <f t="shared" si="11"/>
        <v>1000000</v>
      </c>
      <c r="K178" s="207"/>
    </row>
    <row r="179" spans="1:11" ht="19.5" customHeight="1">
      <c r="A179" s="257">
        <v>74</v>
      </c>
      <c r="B179" s="206">
        <v>3</v>
      </c>
      <c r="C179" s="229" t="s">
        <v>142</v>
      </c>
      <c r="D179" s="211" t="s">
        <v>204</v>
      </c>
      <c r="E179" s="206" t="s">
        <v>87</v>
      </c>
      <c r="F179" s="274">
        <v>7.69</v>
      </c>
      <c r="G179" s="206" t="s">
        <v>24</v>
      </c>
      <c r="H179" s="213">
        <f t="shared" si="10"/>
        <v>7.69</v>
      </c>
      <c r="I179" s="222">
        <v>200000</v>
      </c>
      <c r="J179" s="219">
        <f t="shared" si="11"/>
        <v>1000000</v>
      </c>
      <c r="K179" s="207"/>
    </row>
    <row r="180" spans="1:11" ht="19.5" customHeight="1">
      <c r="A180" s="257">
        <v>75</v>
      </c>
      <c r="B180" s="225">
        <v>4</v>
      </c>
      <c r="C180" s="224" t="s">
        <v>50</v>
      </c>
      <c r="D180" s="230" t="s">
        <v>79</v>
      </c>
      <c r="E180" s="225" t="s">
        <v>87</v>
      </c>
      <c r="F180" s="281">
        <v>7.66</v>
      </c>
      <c r="G180" s="225" t="s">
        <v>24</v>
      </c>
      <c r="H180" s="226">
        <f t="shared" si="10"/>
        <v>7.66</v>
      </c>
      <c r="I180" s="227">
        <v>200000</v>
      </c>
      <c r="J180" s="228">
        <f t="shared" si="11"/>
        <v>1000000</v>
      </c>
      <c r="K180" s="259"/>
    </row>
    <row r="181" spans="1:11" ht="19.5" customHeight="1">
      <c r="A181" s="257">
        <v>76</v>
      </c>
      <c r="B181" s="214">
        <v>1</v>
      </c>
      <c r="C181" s="220" t="s">
        <v>165</v>
      </c>
      <c r="D181" s="210" t="s">
        <v>206</v>
      </c>
      <c r="E181" s="214" t="s">
        <v>148</v>
      </c>
      <c r="F181" s="273">
        <v>8</v>
      </c>
      <c r="G181" s="214" t="s">
        <v>24</v>
      </c>
      <c r="H181" s="221">
        <f t="shared" si="10"/>
        <v>8</v>
      </c>
      <c r="I181" s="222">
        <v>250000</v>
      </c>
      <c r="J181" s="223">
        <f t="shared" si="11"/>
        <v>1250000</v>
      </c>
      <c r="K181" s="258"/>
    </row>
    <row r="182" spans="1:11" ht="19.5" customHeight="1">
      <c r="A182" s="257">
        <v>77</v>
      </c>
      <c r="B182" s="206">
        <v>2</v>
      </c>
      <c r="C182" s="229" t="s">
        <v>207</v>
      </c>
      <c r="D182" s="211" t="s">
        <v>161</v>
      </c>
      <c r="E182" s="206" t="s">
        <v>148</v>
      </c>
      <c r="F182" s="274">
        <v>7.77</v>
      </c>
      <c r="G182" s="206" t="s">
        <v>24</v>
      </c>
      <c r="H182" s="213">
        <f t="shared" si="10"/>
        <v>7.77</v>
      </c>
      <c r="I182" s="222">
        <v>200000</v>
      </c>
      <c r="J182" s="219">
        <f t="shared" si="11"/>
        <v>1000000</v>
      </c>
      <c r="K182" s="207"/>
    </row>
    <row r="183" spans="1:11" ht="19.5" customHeight="1">
      <c r="A183" s="257">
        <v>78</v>
      </c>
      <c r="B183" s="206">
        <v>3</v>
      </c>
      <c r="C183" s="229" t="s">
        <v>73</v>
      </c>
      <c r="D183" s="211" t="s">
        <v>115</v>
      </c>
      <c r="E183" s="206" t="s">
        <v>148</v>
      </c>
      <c r="F183" s="274">
        <v>7.66</v>
      </c>
      <c r="G183" s="206" t="s">
        <v>24</v>
      </c>
      <c r="H183" s="213">
        <f t="shared" si="10"/>
        <v>7.66</v>
      </c>
      <c r="I183" s="222">
        <v>200000</v>
      </c>
      <c r="J183" s="219">
        <f t="shared" si="11"/>
        <v>1000000</v>
      </c>
      <c r="K183" s="207"/>
    </row>
    <row r="184" spans="1:11" ht="19.5" customHeight="1">
      <c r="A184" s="257">
        <v>79</v>
      </c>
      <c r="B184" s="206">
        <v>4</v>
      </c>
      <c r="C184" s="229" t="s">
        <v>123</v>
      </c>
      <c r="D184" s="211" t="s">
        <v>192</v>
      </c>
      <c r="E184" s="206" t="s">
        <v>148</v>
      </c>
      <c r="F184" s="274">
        <v>7.63</v>
      </c>
      <c r="G184" s="206" t="s">
        <v>24</v>
      </c>
      <c r="H184" s="213">
        <f t="shared" si="10"/>
        <v>7.63</v>
      </c>
      <c r="I184" s="222">
        <v>200000</v>
      </c>
      <c r="J184" s="219">
        <f t="shared" si="11"/>
        <v>1000000</v>
      </c>
      <c r="K184" s="207"/>
    </row>
    <row r="185" spans="1:11" ht="19.5" customHeight="1">
      <c r="A185" s="257">
        <v>80</v>
      </c>
      <c r="B185" s="225">
        <v>5</v>
      </c>
      <c r="C185" s="224" t="s">
        <v>108</v>
      </c>
      <c r="D185" s="230" t="s">
        <v>45</v>
      </c>
      <c r="E185" s="225" t="s">
        <v>148</v>
      </c>
      <c r="F185" s="281">
        <v>7.6</v>
      </c>
      <c r="G185" s="225" t="s">
        <v>24</v>
      </c>
      <c r="H185" s="226">
        <f t="shared" si="10"/>
        <v>7.6</v>
      </c>
      <c r="I185" s="222">
        <v>200000</v>
      </c>
      <c r="J185" s="228">
        <f t="shared" si="11"/>
        <v>1000000</v>
      </c>
      <c r="K185" s="259"/>
    </row>
    <row r="186" spans="1:11" ht="19.5" customHeight="1">
      <c r="A186" s="257">
        <v>81</v>
      </c>
      <c r="B186" s="214">
        <v>1</v>
      </c>
      <c r="C186" s="220" t="s">
        <v>208</v>
      </c>
      <c r="D186" s="210" t="s">
        <v>43</v>
      </c>
      <c r="E186" s="214" t="s">
        <v>90</v>
      </c>
      <c r="F186" s="273">
        <v>8.67</v>
      </c>
      <c r="G186" s="214" t="s">
        <v>24</v>
      </c>
      <c r="H186" s="221">
        <f t="shared" si="10"/>
        <v>8.67</v>
      </c>
      <c r="I186" s="222">
        <v>250000</v>
      </c>
      <c r="J186" s="223">
        <f t="shared" si="11"/>
        <v>1250000</v>
      </c>
      <c r="K186" s="258"/>
    </row>
    <row r="187" spans="1:11" ht="19.5" customHeight="1">
      <c r="A187" s="257">
        <v>82</v>
      </c>
      <c r="B187" s="225">
        <v>2</v>
      </c>
      <c r="C187" s="224" t="s">
        <v>209</v>
      </c>
      <c r="D187" s="230" t="s">
        <v>43</v>
      </c>
      <c r="E187" s="225" t="s">
        <v>90</v>
      </c>
      <c r="F187" s="281">
        <v>7.85</v>
      </c>
      <c r="G187" s="225" t="s">
        <v>24</v>
      </c>
      <c r="H187" s="226">
        <f t="shared" si="10"/>
        <v>7.85</v>
      </c>
      <c r="I187" s="222">
        <v>200000</v>
      </c>
      <c r="J187" s="228">
        <f t="shared" si="11"/>
        <v>1000000</v>
      </c>
      <c r="K187" s="259"/>
    </row>
    <row r="188" spans="1:11" ht="19.5" customHeight="1">
      <c r="A188" s="257">
        <v>83</v>
      </c>
      <c r="B188" s="214">
        <v>1</v>
      </c>
      <c r="C188" s="277" t="s">
        <v>210</v>
      </c>
      <c r="D188" s="278" t="s">
        <v>211</v>
      </c>
      <c r="E188" s="214" t="s">
        <v>156</v>
      </c>
      <c r="F188" s="297">
        <v>7.83</v>
      </c>
      <c r="G188" s="214" t="s">
        <v>24</v>
      </c>
      <c r="H188" s="221">
        <f t="shared" si="10"/>
        <v>7.83</v>
      </c>
      <c r="I188" s="222">
        <v>200000</v>
      </c>
      <c r="J188" s="223">
        <f t="shared" si="11"/>
        <v>1000000</v>
      </c>
      <c r="K188" s="258"/>
    </row>
    <row r="189" spans="1:11" ht="19.5" customHeight="1">
      <c r="A189" s="257">
        <v>84</v>
      </c>
      <c r="B189" s="225">
        <v>2</v>
      </c>
      <c r="C189" s="279" t="s">
        <v>212</v>
      </c>
      <c r="D189" s="280" t="s">
        <v>213</v>
      </c>
      <c r="E189" s="225" t="s">
        <v>156</v>
      </c>
      <c r="F189" s="302">
        <v>7.76</v>
      </c>
      <c r="G189" s="225" t="s">
        <v>24</v>
      </c>
      <c r="H189" s="226">
        <f t="shared" si="10"/>
        <v>7.76</v>
      </c>
      <c r="I189" s="227">
        <v>200000</v>
      </c>
      <c r="J189" s="228">
        <f t="shared" si="11"/>
        <v>1000000</v>
      </c>
      <c r="K189" s="259"/>
    </row>
    <row r="190" spans="1:11" ht="19.5" customHeight="1">
      <c r="A190" s="257">
        <v>85</v>
      </c>
      <c r="B190" s="214">
        <v>1</v>
      </c>
      <c r="C190" s="277" t="s">
        <v>214</v>
      </c>
      <c r="D190" s="278" t="s">
        <v>215</v>
      </c>
      <c r="E190" s="214" t="s">
        <v>157</v>
      </c>
      <c r="F190" s="273">
        <v>7.66</v>
      </c>
      <c r="G190" s="214" t="s">
        <v>24</v>
      </c>
      <c r="H190" s="221">
        <f t="shared" si="10"/>
        <v>7.66</v>
      </c>
      <c r="I190" s="222">
        <v>200000</v>
      </c>
      <c r="J190" s="223">
        <f t="shared" si="11"/>
        <v>1000000</v>
      </c>
      <c r="K190" s="258"/>
    </row>
    <row r="191" spans="1:11" ht="19.5" customHeight="1">
      <c r="A191" s="257">
        <v>86</v>
      </c>
      <c r="B191" s="225">
        <v>2</v>
      </c>
      <c r="C191" s="279" t="s">
        <v>216</v>
      </c>
      <c r="D191" s="280" t="s">
        <v>217</v>
      </c>
      <c r="E191" s="225" t="s">
        <v>157</v>
      </c>
      <c r="F191" s="281">
        <v>7.55</v>
      </c>
      <c r="G191" s="225" t="s">
        <v>24</v>
      </c>
      <c r="H191" s="226">
        <f t="shared" si="10"/>
        <v>7.55</v>
      </c>
      <c r="I191" s="227">
        <v>200000</v>
      </c>
      <c r="J191" s="228">
        <f t="shared" si="11"/>
        <v>1000000</v>
      </c>
      <c r="K191" s="259"/>
    </row>
    <row r="192" spans="1:11" ht="19.5" customHeight="1">
      <c r="A192" s="257">
        <v>87</v>
      </c>
      <c r="B192" s="282">
        <v>1</v>
      </c>
      <c r="C192" s="283" t="s">
        <v>214</v>
      </c>
      <c r="D192" s="284" t="s">
        <v>218</v>
      </c>
      <c r="E192" s="282" t="s">
        <v>158</v>
      </c>
      <c r="F192" s="285">
        <v>8.05</v>
      </c>
      <c r="G192" s="300" t="s">
        <v>24</v>
      </c>
      <c r="H192" s="286">
        <f t="shared" si="10"/>
        <v>8.05</v>
      </c>
      <c r="I192" s="287">
        <v>250000</v>
      </c>
      <c r="J192" s="301">
        <f t="shared" si="11"/>
        <v>1250000</v>
      </c>
      <c r="K192" s="267"/>
    </row>
    <row r="193" spans="1:11" ht="19.5" customHeight="1">
      <c r="A193" s="257">
        <v>88</v>
      </c>
      <c r="B193" s="214">
        <v>1</v>
      </c>
      <c r="C193" s="277" t="s">
        <v>219</v>
      </c>
      <c r="D193" s="278" t="s">
        <v>62</v>
      </c>
      <c r="E193" s="214" t="s">
        <v>159</v>
      </c>
      <c r="F193" s="273">
        <v>8.09</v>
      </c>
      <c r="G193" s="214" t="s">
        <v>24</v>
      </c>
      <c r="H193" s="221">
        <f t="shared" si="10"/>
        <v>8.09</v>
      </c>
      <c r="I193" s="216">
        <v>250000</v>
      </c>
      <c r="J193" s="223">
        <f t="shared" si="11"/>
        <v>1250000</v>
      </c>
      <c r="K193" s="258"/>
    </row>
    <row r="194" spans="1:11" ht="19.5" customHeight="1">
      <c r="A194" s="257">
        <v>89</v>
      </c>
      <c r="B194" s="225">
        <v>2</v>
      </c>
      <c r="C194" s="279" t="s">
        <v>212</v>
      </c>
      <c r="D194" s="280" t="s">
        <v>41</v>
      </c>
      <c r="E194" s="225" t="s">
        <v>159</v>
      </c>
      <c r="F194" s="281">
        <v>7.77</v>
      </c>
      <c r="G194" s="225" t="s">
        <v>24</v>
      </c>
      <c r="H194" s="226">
        <f t="shared" si="10"/>
        <v>7.77</v>
      </c>
      <c r="I194" s="222">
        <v>200000</v>
      </c>
      <c r="J194" s="228">
        <f t="shared" si="11"/>
        <v>1000000</v>
      </c>
      <c r="K194" s="259"/>
    </row>
    <row r="195" spans="1:11" ht="19.5" customHeight="1">
      <c r="A195" s="257">
        <v>90</v>
      </c>
      <c r="B195" s="214">
        <v>1</v>
      </c>
      <c r="C195" s="277" t="s">
        <v>220</v>
      </c>
      <c r="D195" s="278" t="s">
        <v>221</v>
      </c>
      <c r="E195" s="214" t="s">
        <v>160</v>
      </c>
      <c r="F195" s="295">
        <v>8.25</v>
      </c>
      <c r="G195" s="214" t="s">
        <v>24</v>
      </c>
      <c r="H195" s="221">
        <f t="shared" si="10"/>
        <v>8.25</v>
      </c>
      <c r="I195" s="222">
        <v>250000</v>
      </c>
      <c r="J195" s="223">
        <f t="shared" si="11"/>
        <v>1250000</v>
      </c>
      <c r="K195" s="258"/>
    </row>
    <row r="196" spans="1:11" ht="19.5" customHeight="1">
      <c r="A196" s="257">
        <v>91</v>
      </c>
      <c r="B196" s="206">
        <v>2</v>
      </c>
      <c r="C196" s="275" t="s">
        <v>212</v>
      </c>
      <c r="D196" s="276" t="s">
        <v>41</v>
      </c>
      <c r="E196" s="206" t="s">
        <v>160</v>
      </c>
      <c r="F196" s="296">
        <v>8</v>
      </c>
      <c r="G196" s="206" t="s">
        <v>24</v>
      </c>
      <c r="H196" s="213">
        <f t="shared" si="10"/>
        <v>8</v>
      </c>
      <c r="I196" s="222">
        <v>250000</v>
      </c>
      <c r="J196" s="219">
        <f t="shared" si="11"/>
        <v>1250000</v>
      </c>
      <c r="K196" s="207"/>
    </row>
    <row r="197" spans="1:11" ht="19.5" customHeight="1">
      <c r="A197" s="257">
        <v>92</v>
      </c>
      <c r="B197" s="206">
        <v>3</v>
      </c>
      <c r="C197" s="275" t="s">
        <v>216</v>
      </c>
      <c r="D197" s="276" t="s">
        <v>222</v>
      </c>
      <c r="E197" s="206" t="s">
        <v>160</v>
      </c>
      <c r="F197" s="296">
        <v>7.82</v>
      </c>
      <c r="G197" s="206" t="s">
        <v>24</v>
      </c>
      <c r="H197" s="213">
        <f t="shared" si="10"/>
        <v>7.82</v>
      </c>
      <c r="I197" s="222">
        <v>200000</v>
      </c>
      <c r="J197" s="219">
        <f t="shared" si="11"/>
        <v>1000000</v>
      </c>
      <c r="K197" s="207"/>
    </row>
    <row r="198" spans="1:11" ht="19.5" customHeight="1">
      <c r="A198" s="257">
        <v>93</v>
      </c>
      <c r="B198" s="206">
        <v>4</v>
      </c>
      <c r="C198" s="275" t="s">
        <v>223</v>
      </c>
      <c r="D198" s="276" t="s">
        <v>224</v>
      </c>
      <c r="E198" s="206" t="s">
        <v>160</v>
      </c>
      <c r="F198" s="296">
        <v>7.71</v>
      </c>
      <c r="G198" s="206" t="s">
        <v>24</v>
      </c>
      <c r="H198" s="213">
        <f t="shared" si="10"/>
        <v>7.71</v>
      </c>
      <c r="I198" s="222">
        <v>200000</v>
      </c>
      <c r="J198" s="219">
        <f t="shared" si="11"/>
        <v>1000000</v>
      </c>
      <c r="K198" s="207"/>
    </row>
    <row r="199" spans="1:11" ht="18.75">
      <c r="A199" s="266"/>
      <c r="B199" s="262"/>
      <c r="C199" s="260" t="s">
        <v>125</v>
      </c>
      <c r="D199" s="261"/>
      <c r="E199" s="237"/>
      <c r="F199" s="237"/>
      <c r="G199" s="262"/>
      <c r="H199" s="262"/>
      <c r="I199" s="263"/>
      <c r="J199" s="268">
        <f>SUM(J106:J198)</f>
        <v>101500000</v>
      </c>
      <c r="K199" s="264"/>
    </row>
    <row r="200" spans="1:11" ht="15">
      <c r="A200" s="75"/>
      <c r="B200" s="75"/>
      <c r="C200" s="75"/>
      <c r="D200" s="75"/>
      <c r="E200" s="75"/>
      <c r="F200" s="75"/>
      <c r="G200" s="75"/>
      <c r="H200" s="75"/>
      <c r="I200" s="75"/>
      <c r="J200" s="76"/>
      <c r="K200" s="75"/>
    </row>
    <row r="201" spans="3:11" ht="17.25">
      <c r="C201" s="78" t="s">
        <v>52</v>
      </c>
      <c r="D201" s="78"/>
      <c r="E201" s="78"/>
      <c r="F201" s="78"/>
      <c r="G201" s="78" t="s">
        <v>227</v>
      </c>
      <c r="H201" s="79"/>
      <c r="I201" s="78"/>
      <c r="J201" s="80" t="s">
        <v>150</v>
      </c>
      <c r="K201" s="77"/>
    </row>
    <row r="202" spans="3:11" ht="15.75">
      <c r="C202" s="81"/>
      <c r="D202" s="81"/>
      <c r="E202" s="81">
        <f>30*200</f>
        <v>6000</v>
      </c>
      <c r="F202" s="81"/>
      <c r="G202" s="81"/>
      <c r="H202" s="82"/>
      <c r="I202" s="83"/>
      <c r="J202" s="83"/>
      <c r="K202" s="77"/>
    </row>
    <row r="203" spans="3:11" ht="15.75">
      <c r="C203" s="81"/>
      <c r="D203" s="81"/>
      <c r="E203" s="81"/>
      <c r="F203" s="81"/>
      <c r="G203" s="81"/>
      <c r="H203" s="82"/>
      <c r="I203" s="83"/>
      <c r="J203" s="83"/>
      <c r="K203" s="77"/>
    </row>
    <row r="204" spans="3:11" ht="15.75">
      <c r="C204" s="81"/>
      <c r="D204" s="81"/>
      <c r="E204" s="81"/>
      <c r="F204" s="81"/>
      <c r="G204" s="81"/>
      <c r="H204" s="82"/>
      <c r="I204" s="83"/>
      <c r="J204" s="83"/>
      <c r="K204" s="77"/>
    </row>
    <row r="205" spans="3:10" ht="18">
      <c r="C205" s="84"/>
      <c r="D205" s="84"/>
      <c r="E205" s="81"/>
      <c r="F205" s="84"/>
      <c r="G205" s="85" t="s">
        <v>228</v>
      </c>
      <c r="H205" s="86"/>
      <c r="I205" s="85"/>
      <c r="J205" s="87" t="s">
        <v>149</v>
      </c>
    </row>
    <row r="225" spans="1:11" ht="17.25">
      <c r="A225" s="431" t="s">
        <v>0</v>
      </c>
      <c r="B225" s="431"/>
      <c r="C225" s="431"/>
      <c r="D225" s="431"/>
      <c r="E225" s="433" t="s">
        <v>58</v>
      </c>
      <c r="F225" s="433"/>
      <c r="G225" s="433"/>
      <c r="H225" s="433"/>
      <c r="I225" s="433"/>
      <c r="J225" s="433"/>
      <c r="K225" s="433"/>
    </row>
    <row r="226" spans="1:11" ht="17.25">
      <c r="A226" s="434" t="s">
        <v>1</v>
      </c>
      <c r="B226" s="434"/>
      <c r="C226" s="434"/>
      <c r="D226" s="99"/>
      <c r="E226" s="413" t="s">
        <v>59</v>
      </c>
      <c r="F226" s="413"/>
      <c r="G226" s="413"/>
      <c r="H226" s="413"/>
      <c r="I226" s="413"/>
      <c r="J226" s="413"/>
      <c r="K226" s="413"/>
    </row>
    <row r="227" spans="1:11" ht="15.75">
      <c r="A227" s="1"/>
      <c r="B227" s="265"/>
      <c r="C227" s="3"/>
      <c r="D227" s="3"/>
      <c r="E227" s="4"/>
      <c r="F227" s="3"/>
      <c r="G227" s="5"/>
      <c r="H227" s="5"/>
      <c r="I227" s="6"/>
      <c r="J227" s="7"/>
      <c r="K227" s="3"/>
    </row>
    <row r="228" spans="1:11" ht="21.75" customHeight="1">
      <c r="A228" s="8" t="s">
        <v>3</v>
      </c>
      <c r="B228" s="9" t="s">
        <v>4</v>
      </c>
      <c r="C228" s="10"/>
      <c r="D228" s="11"/>
      <c r="E228" s="12"/>
      <c r="F228" s="13" t="s">
        <v>5</v>
      </c>
      <c r="G228" s="14"/>
      <c r="H228" s="14"/>
      <c r="I228" s="15" t="s">
        <v>6</v>
      </c>
      <c r="J228" s="16" t="s">
        <v>7</v>
      </c>
      <c r="K228" s="17" t="s">
        <v>8</v>
      </c>
    </row>
    <row r="229" spans="1:11" ht="21.75" customHeight="1">
      <c r="A229" s="18" t="s">
        <v>9</v>
      </c>
      <c r="B229" s="19" t="s">
        <v>9</v>
      </c>
      <c r="C229" s="100" t="s">
        <v>10</v>
      </c>
      <c r="D229" s="19"/>
      <c r="E229" s="20" t="s">
        <v>11</v>
      </c>
      <c r="F229" s="20" t="s">
        <v>12</v>
      </c>
      <c r="G229" s="21" t="s">
        <v>13</v>
      </c>
      <c r="H229" s="21" t="s">
        <v>7</v>
      </c>
      <c r="I229" s="22" t="s">
        <v>14</v>
      </c>
      <c r="J229" s="23" t="s">
        <v>15</v>
      </c>
      <c r="K229" s="21" t="s">
        <v>16</v>
      </c>
    </row>
    <row r="230" spans="1:11" ht="21.75" customHeight="1">
      <c r="A230" s="24"/>
      <c r="B230" s="25" t="s">
        <v>17</v>
      </c>
      <c r="C230" s="26"/>
      <c r="D230" s="27"/>
      <c r="E230" s="28"/>
      <c r="F230" s="28" t="s">
        <v>18</v>
      </c>
      <c r="G230" s="29" t="s">
        <v>19</v>
      </c>
      <c r="H230" s="29"/>
      <c r="I230" s="30"/>
      <c r="J230" s="30" t="s">
        <v>20</v>
      </c>
      <c r="K230" s="31"/>
    </row>
    <row r="231" spans="1:11" ht="21.75" customHeight="1">
      <c r="A231" s="32">
        <v>1</v>
      </c>
      <c r="B231" s="34">
        <v>1</v>
      </c>
      <c r="C231" s="103" t="s">
        <v>27</v>
      </c>
      <c r="D231" s="123" t="s">
        <v>28</v>
      </c>
      <c r="E231" s="34" t="s">
        <v>23</v>
      </c>
      <c r="F231" s="117">
        <v>8.333333333333334</v>
      </c>
      <c r="G231" s="35" t="s">
        <v>24</v>
      </c>
      <c r="H231" s="117">
        <v>8.333333333333334</v>
      </c>
      <c r="I231" s="37">
        <v>200000</v>
      </c>
      <c r="J231" s="38">
        <f aca="true" t="shared" si="12" ref="J231:J256">I231*5</f>
        <v>1000000</v>
      </c>
      <c r="K231" s="39"/>
    </row>
    <row r="232" spans="1:11" ht="21.75" customHeight="1">
      <c r="A232" s="118">
        <v>2</v>
      </c>
      <c r="B232" s="62">
        <v>2</v>
      </c>
      <c r="C232" s="107" t="s">
        <v>25</v>
      </c>
      <c r="D232" s="105" t="s">
        <v>26</v>
      </c>
      <c r="E232" s="62" t="s">
        <v>23</v>
      </c>
      <c r="F232" s="119">
        <v>8.19047619047619</v>
      </c>
      <c r="G232" s="120" t="s">
        <v>24</v>
      </c>
      <c r="H232" s="119">
        <v>8.19047619047619</v>
      </c>
      <c r="I232" s="64">
        <v>200000</v>
      </c>
      <c r="J232" s="65">
        <f t="shared" si="12"/>
        <v>1000000</v>
      </c>
      <c r="K232" s="66"/>
    </row>
    <row r="233" spans="1:11" ht="21.75" customHeight="1">
      <c r="A233" s="118">
        <v>3</v>
      </c>
      <c r="B233" s="62">
        <v>3</v>
      </c>
      <c r="C233" s="107" t="s">
        <v>60</v>
      </c>
      <c r="D233" s="105" t="s">
        <v>41</v>
      </c>
      <c r="E233" s="62" t="s">
        <v>23</v>
      </c>
      <c r="F233" s="119">
        <v>8.19047619047619</v>
      </c>
      <c r="G233" s="120" t="s">
        <v>24</v>
      </c>
      <c r="H233" s="119">
        <v>8.19047619047619</v>
      </c>
      <c r="I233" s="64">
        <v>200000</v>
      </c>
      <c r="J233" s="65">
        <f t="shared" si="12"/>
        <v>1000000</v>
      </c>
      <c r="K233" s="66"/>
    </row>
    <row r="234" spans="1:11" ht="21.75" customHeight="1">
      <c r="A234" s="118">
        <v>4</v>
      </c>
      <c r="B234" s="62">
        <v>4</v>
      </c>
      <c r="C234" s="107" t="s">
        <v>61</v>
      </c>
      <c r="D234" s="105" t="s">
        <v>62</v>
      </c>
      <c r="E234" s="62" t="s">
        <v>23</v>
      </c>
      <c r="F234" s="119">
        <v>8.142857142857142</v>
      </c>
      <c r="G234" s="116" t="s">
        <v>32</v>
      </c>
      <c r="H234" s="119">
        <v>8.142857142857142</v>
      </c>
      <c r="I234" s="64">
        <v>200000</v>
      </c>
      <c r="J234" s="65">
        <f t="shared" si="12"/>
        <v>1000000</v>
      </c>
      <c r="K234" s="66"/>
    </row>
    <row r="235" spans="1:11" ht="21.75" customHeight="1">
      <c r="A235" s="118">
        <v>5</v>
      </c>
      <c r="B235" s="62">
        <v>5</v>
      </c>
      <c r="C235" s="107" t="s">
        <v>63</v>
      </c>
      <c r="D235" s="105" t="s">
        <v>35</v>
      </c>
      <c r="E235" s="62" t="s">
        <v>23</v>
      </c>
      <c r="F235" s="119">
        <v>8</v>
      </c>
      <c r="G235" s="120" t="s">
        <v>24</v>
      </c>
      <c r="H235" s="119">
        <v>8</v>
      </c>
      <c r="I235" s="64">
        <v>200000</v>
      </c>
      <c r="J235" s="65">
        <f t="shared" si="12"/>
        <v>1000000</v>
      </c>
      <c r="K235" s="66"/>
    </row>
    <row r="236" spans="1:11" ht="21.75" customHeight="1">
      <c r="A236" s="118">
        <v>6</v>
      </c>
      <c r="B236" s="62">
        <v>6</v>
      </c>
      <c r="C236" s="107" t="s">
        <v>50</v>
      </c>
      <c r="D236" s="105" t="s">
        <v>64</v>
      </c>
      <c r="E236" s="62" t="s">
        <v>23</v>
      </c>
      <c r="F236" s="119">
        <v>8</v>
      </c>
      <c r="G236" s="120" t="s">
        <v>24</v>
      </c>
      <c r="H236" s="119">
        <v>8</v>
      </c>
      <c r="I236" s="64">
        <v>200000</v>
      </c>
      <c r="J236" s="65">
        <f t="shared" si="12"/>
        <v>1000000</v>
      </c>
      <c r="K236" s="66"/>
    </row>
    <row r="237" spans="1:11" ht="21.75" customHeight="1">
      <c r="A237" s="118">
        <v>7</v>
      </c>
      <c r="B237" s="62">
        <v>7</v>
      </c>
      <c r="C237" s="107" t="s">
        <v>21</v>
      </c>
      <c r="D237" s="105" t="s">
        <v>22</v>
      </c>
      <c r="E237" s="62" t="s">
        <v>23</v>
      </c>
      <c r="F237" s="119">
        <v>8</v>
      </c>
      <c r="G237" s="120" t="s">
        <v>24</v>
      </c>
      <c r="H237" s="119">
        <v>8</v>
      </c>
      <c r="I237" s="64">
        <v>200000</v>
      </c>
      <c r="J237" s="65">
        <f t="shared" si="12"/>
        <v>1000000</v>
      </c>
      <c r="K237" s="66"/>
    </row>
    <row r="238" spans="1:11" ht="21.75" customHeight="1">
      <c r="A238" s="118">
        <v>8</v>
      </c>
      <c r="B238" s="62">
        <v>8</v>
      </c>
      <c r="C238" s="136" t="s">
        <v>40</v>
      </c>
      <c r="D238" s="137" t="s">
        <v>65</v>
      </c>
      <c r="E238" s="62" t="s">
        <v>23</v>
      </c>
      <c r="F238" s="119">
        <v>7.9523809523809526</v>
      </c>
      <c r="G238" s="120" t="s">
        <v>24</v>
      </c>
      <c r="H238" s="119">
        <v>7.9523809523809526</v>
      </c>
      <c r="I238" s="64">
        <v>150000</v>
      </c>
      <c r="J238" s="65">
        <f t="shared" si="12"/>
        <v>750000</v>
      </c>
      <c r="K238" s="66"/>
    </row>
    <row r="239" spans="1:11" ht="21.75" customHeight="1">
      <c r="A239" s="118">
        <v>9</v>
      </c>
      <c r="B239" s="62">
        <v>9</v>
      </c>
      <c r="C239" s="107" t="s">
        <v>34</v>
      </c>
      <c r="D239" s="105" t="s">
        <v>66</v>
      </c>
      <c r="E239" s="62" t="s">
        <v>23</v>
      </c>
      <c r="F239" s="119">
        <v>7.9523809523809526</v>
      </c>
      <c r="G239" s="120" t="s">
        <v>24</v>
      </c>
      <c r="H239" s="119">
        <v>7.9523809523809526</v>
      </c>
      <c r="I239" s="64">
        <v>150000</v>
      </c>
      <c r="J239" s="65">
        <f t="shared" si="12"/>
        <v>750000</v>
      </c>
      <c r="K239" s="66"/>
    </row>
    <row r="240" spans="1:11" ht="21.75" customHeight="1">
      <c r="A240" s="67">
        <v>10</v>
      </c>
      <c r="B240" s="49">
        <v>10</v>
      </c>
      <c r="C240" s="110" t="s">
        <v>21</v>
      </c>
      <c r="D240" s="138" t="s">
        <v>43</v>
      </c>
      <c r="E240" s="49" t="s">
        <v>23</v>
      </c>
      <c r="F240" s="121">
        <v>7.809523809523809</v>
      </c>
      <c r="G240" s="50" t="s">
        <v>24</v>
      </c>
      <c r="H240" s="121">
        <v>7.809523809523809</v>
      </c>
      <c r="I240" s="52">
        <v>150000</v>
      </c>
      <c r="J240" s="53">
        <f t="shared" si="12"/>
        <v>750000</v>
      </c>
      <c r="K240" s="54"/>
    </row>
    <row r="241" spans="1:11" ht="21.75" customHeight="1">
      <c r="A241" s="114">
        <v>11</v>
      </c>
      <c r="B241" s="56">
        <v>1</v>
      </c>
      <c r="C241" s="104" t="s">
        <v>21</v>
      </c>
      <c r="D241" s="115" t="s">
        <v>33</v>
      </c>
      <c r="E241" s="56" t="s">
        <v>31</v>
      </c>
      <c r="F241" s="150">
        <v>8.826086956521738</v>
      </c>
      <c r="G241" s="35" t="s">
        <v>24</v>
      </c>
      <c r="H241" s="151">
        <v>8.826086956521738</v>
      </c>
      <c r="I241" s="58">
        <v>200000</v>
      </c>
      <c r="J241" s="59">
        <f t="shared" si="12"/>
        <v>1000000</v>
      </c>
      <c r="K241" s="60"/>
    </row>
    <row r="242" spans="1:11" ht="21.75" customHeight="1">
      <c r="A242" s="40">
        <v>12</v>
      </c>
      <c r="B242" s="62">
        <v>2</v>
      </c>
      <c r="C242" s="102" t="s">
        <v>34</v>
      </c>
      <c r="D242" s="105" t="s">
        <v>35</v>
      </c>
      <c r="E242" s="62" t="s">
        <v>31</v>
      </c>
      <c r="F242" s="152">
        <v>8.304347826086957</v>
      </c>
      <c r="G242" s="120" t="s">
        <v>24</v>
      </c>
      <c r="H242" s="153">
        <v>8.304347826086957</v>
      </c>
      <c r="I242" s="64">
        <v>200000</v>
      </c>
      <c r="J242" s="65">
        <f t="shared" si="12"/>
        <v>1000000</v>
      </c>
      <c r="K242" s="66"/>
    </row>
    <row r="243" spans="1:11" ht="21.75" customHeight="1">
      <c r="A243" s="32">
        <v>13</v>
      </c>
      <c r="B243" s="62">
        <v>3</v>
      </c>
      <c r="C243" s="102" t="s">
        <v>29</v>
      </c>
      <c r="D243" s="105" t="s">
        <v>30</v>
      </c>
      <c r="E243" s="62" t="s">
        <v>31</v>
      </c>
      <c r="F243" s="152">
        <v>8</v>
      </c>
      <c r="G243" s="116" t="s">
        <v>32</v>
      </c>
      <c r="H243" s="153">
        <v>8</v>
      </c>
      <c r="I243" s="64">
        <v>200000</v>
      </c>
      <c r="J243" s="65">
        <f t="shared" si="12"/>
        <v>1000000</v>
      </c>
      <c r="K243" s="66"/>
    </row>
    <row r="244" spans="1:11" ht="21.75" customHeight="1">
      <c r="A244" s="40">
        <v>14</v>
      </c>
      <c r="B244" s="56">
        <v>4</v>
      </c>
      <c r="C244" s="102" t="s">
        <v>67</v>
      </c>
      <c r="D244" s="105" t="s">
        <v>68</v>
      </c>
      <c r="E244" s="62" t="s">
        <v>31</v>
      </c>
      <c r="F244" s="152">
        <v>7.913043478260869</v>
      </c>
      <c r="G244" s="120" t="s">
        <v>24</v>
      </c>
      <c r="H244" s="153">
        <v>7.913043478260869</v>
      </c>
      <c r="I244" s="45">
        <v>150000</v>
      </c>
      <c r="J244" s="65">
        <f t="shared" si="12"/>
        <v>750000</v>
      </c>
      <c r="K244" s="66"/>
    </row>
    <row r="245" spans="1:11" ht="21.75" customHeight="1">
      <c r="A245" s="32">
        <v>15</v>
      </c>
      <c r="B245" s="62">
        <v>5</v>
      </c>
      <c r="C245" s="102" t="s">
        <v>69</v>
      </c>
      <c r="D245" s="105" t="s">
        <v>70</v>
      </c>
      <c r="E245" s="62" t="s">
        <v>31</v>
      </c>
      <c r="F245" s="152">
        <v>7.913043478260869</v>
      </c>
      <c r="G245" s="120" t="s">
        <v>24</v>
      </c>
      <c r="H245" s="153">
        <v>7.913043478260869</v>
      </c>
      <c r="I245" s="45">
        <v>150000</v>
      </c>
      <c r="J245" s="65">
        <f t="shared" si="12"/>
        <v>750000</v>
      </c>
      <c r="K245" s="66"/>
    </row>
    <row r="246" spans="1:11" ht="21.75" customHeight="1">
      <c r="A246" s="40">
        <v>16</v>
      </c>
      <c r="B246" s="62">
        <v>6</v>
      </c>
      <c r="C246" s="102" t="s">
        <v>34</v>
      </c>
      <c r="D246" s="105" t="s">
        <v>49</v>
      </c>
      <c r="E246" s="62" t="s">
        <v>31</v>
      </c>
      <c r="F246" s="152">
        <v>7.826086956521739</v>
      </c>
      <c r="G246" s="120" t="s">
        <v>24</v>
      </c>
      <c r="H246" s="153">
        <v>7.826086956521739</v>
      </c>
      <c r="I246" s="45">
        <v>150000</v>
      </c>
      <c r="J246" s="65">
        <f t="shared" si="12"/>
        <v>750000</v>
      </c>
      <c r="K246" s="66"/>
    </row>
    <row r="247" spans="1:11" ht="21.75" customHeight="1">
      <c r="A247" s="8">
        <v>17</v>
      </c>
      <c r="B247" s="201">
        <v>7</v>
      </c>
      <c r="C247" s="106" t="s">
        <v>71</v>
      </c>
      <c r="D247" s="122" t="s">
        <v>41</v>
      </c>
      <c r="E247" s="42" t="s">
        <v>31</v>
      </c>
      <c r="F247" s="154">
        <v>7.826086956521739</v>
      </c>
      <c r="G247" s="50" t="s">
        <v>24</v>
      </c>
      <c r="H247" s="155">
        <v>7.826086956521739</v>
      </c>
      <c r="I247" s="45">
        <v>150000</v>
      </c>
      <c r="J247" s="46">
        <f t="shared" si="12"/>
        <v>750000</v>
      </c>
      <c r="K247" s="47"/>
    </row>
    <row r="248" spans="1:11" ht="21.75" customHeight="1">
      <c r="A248" s="32">
        <v>18</v>
      </c>
      <c r="B248" s="34">
        <v>1</v>
      </c>
      <c r="C248" s="103" t="s">
        <v>72</v>
      </c>
      <c r="D248" s="123" t="s">
        <v>39</v>
      </c>
      <c r="E248" s="34" t="s">
        <v>38</v>
      </c>
      <c r="F248" s="124">
        <v>8.205882352941176</v>
      </c>
      <c r="G248" s="35" t="s">
        <v>24</v>
      </c>
      <c r="H248" s="124">
        <v>8.205882352941176</v>
      </c>
      <c r="I248" s="37">
        <v>200000</v>
      </c>
      <c r="J248" s="38">
        <f t="shared" si="12"/>
        <v>1000000</v>
      </c>
      <c r="K248" s="39"/>
    </row>
    <row r="249" spans="1:11" ht="21.75" customHeight="1">
      <c r="A249" s="118">
        <v>19</v>
      </c>
      <c r="B249" s="62">
        <v>2</v>
      </c>
      <c r="C249" s="107" t="s">
        <v>36</v>
      </c>
      <c r="D249" s="105" t="s">
        <v>37</v>
      </c>
      <c r="E249" s="62" t="s">
        <v>38</v>
      </c>
      <c r="F249" s="125">
        <v>7.882352941176471</v>
      </c>
      <c r="G249" s="120" t="s">
        <v>24</v>
      </c>
      <c r="H249" s="125">
        <v>7.882352941176471</v>
      </c>
      <c r="I249" s="64">
        <v>150000</v>
      </c>
      <c r="J249" s="65">
        <f t="shared" si="12"/>
        <v>750000</v>
      </c>
      <c r="K249" s="66"/>
    </row>
    <row r="250" spans="1:11" ht="21.75" customHeight="1">
      <c r="A250" s="67">
        <v>20</v>
      </c>
      <c r="B250" s="49">
        <v>3</v>
      </c>
      <c r="C250" s="108" t="s">
        <v>73</v>
      </c>
      <c r="D250" s="126" t="s">
        <v>74</v>
      </c>
      <c r="E250" s="49" t="s">
        <v>38</v>
      </c>
      <c r="F250" s="127">
        <v>7.794117647058823</v>
      </c>
      <c r="G250" s="50" t="s">
        <v>24</v>
      </c>
      <c r="H250" s="127">
        <v>7.794117647058823</v>
      </c>
      <c r="I250" s="52">
        <v>150000</v>
      </c>
      <c r="J250" s="53">
        <f t="shared" si="12"/>
        <v>750000</v>
      </c>
      <c r="K250" s="54"/>
    </row>
    <row r="251" spans="1:11" ht="21.75" customHeight="1">
      <c r="A251" s="128">
        <v>21</v>
      </c>
      <c r="B251" s="129">
        <v>1</v>
      </c>
      <c r="C251" s="113" t="s">
        <v>61</v>
      </c>
      <c r="D251" s="139" t="s">
        <v>62</v>
      </c>
      <c r="E251" s="129" t="s">
        <v>42</v>
      </c>
      <c r="F251" s="130">
        <v>8.375</v>
      </c>
      <c r="G251" s="116" t="s">
        <v>32</v>
      </c>
      <c r="H251" s="94">
        <f aca="true" t="shared" si="13" ref="H251:H256">F251</f>
        <v>8.375</v>
      </c>
      <c r="I251" s="95">
        <v>200000</v>
      </c>
      <c r="J251" s="96">
        <f t="shared" si="12"/>
        <v>1000000</v>
      </c>
      <c r="K251" s="97"/>
    </row>
    <row r="252" spans="1:11" ht="21.75" customHeight="1">
      <c r="A252" s="18">
        <v>22</v>
      </c>
      <c r="B252" s="56">
        <v>1</v>
      </c>
      <c r="C252" s="111" t="s">
        <v>50</v>
      </c>
      <c r="D252" s="115" t="s">
        <v>45</v>
      </c>
      <c r="E252" s="56" t="s">
        <v>44</v>
      </c>
      <c r="F252" s="117">
        <v>7.885714285714286</v>
      </c>
      <c r="G252" s="63" t="s">
        <v>24</v>
      </c>
      <c r="H252" s="57">
        <f t="shared" si="13"/>
        <v>7.885714285714286</v>
      </c>
      <c r="I252" s="58">
        <v>150000</v>
      </c>
      <c r="J252" s="59">
        <f t="shared" si="12"/>
        <v>750000</v>
      </c>
      <c r="K252" s="60"/>
    </row>
    <row r="253" spans="1:11" ht="21.75" customHeight="1">
      <c r="A253" s="8">
        <v>23</v>
      </c>
      <c r="B253" s="42">
        <v>2</v>
      </c>
      <c r="C253" s="112" t="s">
        <v>75</v>
      </c>
      <c r="D253" s="122" t="s">
        <v>45</v>
      </c>
      <c r="E253" s="42" t="s">
        <v>44</v>
      </c>
      <c r="F253" s="121">
        <v>7.771428571428571</v>
      </c>
      <c r="G253" s="43" t="s">
        <v>24</v>
      </c>
      <c r="H253" s="44">
        <f t="shared" si="13"/>
        <v>7.771428571428571</v>
      </c>
      <c r="I253" s="45">
        <v>150000</v>
      </c>
      <c r="J253" s="46">
        <f t="shared" si="12"/>
        <v>750000</v>
      </c>
      <c r="K253" s="47"/>
    </row>
    <row r="254" spans="1:11" ht="21.75" customHeight="1">
      <c r="A254" s="32">
        <v>24</v>
      </c>
      <c r="B254" s="34">
        <v>1</v>
      </c>
      <c r="C254" s="103" t="s">
        <v>76</v>
      </c>
      <c r="D254" s="123" t="s">
        <v>77</v>
      </c>
      <c r="E254" s="34" t="s">
        <v>46</v>
      </c>
      <c r="F254" s="117">
        <v>8.09375</v>
      </c>
      <c r="G254" s="35" t="s">
        <v>24</v>
      </c>
      <c r="H254" s="36">
        <f t="shared" si="13"/>
        <v>8.09375</v>
      </c>
      <c r="I254" s="37">
        <v>200000</v>
      </c>
      <c r="J254" s="38">
        <f t="shared" si="12"/>
        <v>1000000</v>
      </c>
      <c r="K254" s="39"/>
    </row>
    <row r="255" spans="1:11" ht="21.75" customHeight="1">
      <c r="A255" s="67">
        <v>25</v>
      </c>
      <c r="B255" s="49">
        <v>2</v>
      </c>
      <c r="C255" s="110" t="s">
        <v>47</v>
      </c>
      <c r="D255" s="138" t="s">
        <v>48</v>
      </c>
      <c r="E255" s="49" t="s">
        <v>46</v>
      </c>
      <c r="F255" s="121">
        <v>8.0625</v>
      </c>
      <c r="G255" s="116" t="s">
        <v>32</v>
      </c>
      <c r="H255" s="51">
        <f t="shared" si="13"/>
        <v>8.0625</v>
      </c>
      <c r="I255" s="52">
        <v>200000</v>
      </c>
      <c r="J255" s="53">
        <f t="shared" si="12"/>
        <v>1000000</v>
      </c>
      <c r="K255" s="54"/>
    </row>
    <row r="256" spans="1:11" ht="21.75" customHeight="1">
      <c r="A256" s="18">
        <v>26</v>
      </c>
      <c r="B256" s="131">
        <v>1</v>
      </c>
      <c r="C256" s="109" t="s">
        <v>78</v>
      </c>
      <c r="D256" s="140" t="s">
        <v>79</v>
      </c>
      <c r="E256" s="131" t="s">
        <v>51</v>
      </c>
      <c r="F256" s="98">
        <v>7.8</v>
      </c>
      <c r="G256" s="63" t="s">
        <v>24</v>
      </c>
      <c r="H256" s="90">
        <f t="shared" si="13"/>
        <v>7.8</v>
      </c>
      <c r="I256" s="132">
        <v>150000</v>
      </c>
      <c r="J256" s="91">
        <f t="shared" si="12"/>
        <v>750000</v>
      </c>
      <c r="K256" s="92"/>
    </row>
    <row r="257" spans="1:11" s="74" customFormat="1" ht="21.75" customHeight="1">
      <c r="A257" s="128"/>
      <c r="B257" s="215"/>
      <c r="C257" s="159" t="s">
        <v>80</v>
      </c>
      <c r="D257" s="160"/>
      <c r="E257" s="14"/>
      <c r="F257" s="14"/>
      <c r="G257" s="14"/>
      <c r="H257" s="14"/>
      <c r="I257" s="134"/>
      <c r="J257" s="96">
        <f>SUM(J231:J256)</f>
        <v>23000000</v>
      </c>
      <c r="K257" s="135"/>
    </row>
    <row r="258" spans="1:11" ht="15">
      <c r="A258" s="75"/>
      <c r="B258" s="75"/>
      <c r="C258" s="75"/>
      <c r="D258" s="75"/>
      <c r="E258" s="75"/>
      <c r="F258" s="75"/>
      <c r="G258" s="75"/>
      <c r="H258" s="75"/>
      <c r="I258" s="75"/>
      <c r="J258" s="76"/>
      <c r="K258" s="75"/>
    </row>
    <row r="259" spans="3:11" ht="17.25">
      <c r="C259" s="78" t="s">
        <v>52</v>
      </c>
      <c r="D259" s="78"/>
      <c r="E259" s="78"/>
      <c r="F259" s="78"/>
      <c r="G259" s="78" t="s">
        <v>53</v>
      </c>
      <c r="H259" s="79"/>
      <c r="I259" s="78"/>
      <c r="J259" s="80" t="s">
        <v>54</v>
      </c>
      <c r="K259" s="77"/>
    </row>
    <row r="260" spans="3:11" ht="15.75">
      <c r="C260" s="81"/>
      <c r="D260" s="81"/>
      <c r="E260" s="81"/>
      <c r="F260" s="81"/>
      <c r="G260" s="81"/>
      <c r="H260" s="82"/>
      <c r="I260" s="83"/>
      <c r="J260" s="83"/>
      <c r="K260" s="77"/>
    </row>
    <row r="261" spans="3:11" ht="15.75">
      <c r="C261" s="81"/>
      <c r="D261" s="81"/>
      <c r="E261" s="81"/>
      <c r="F261" s="81"/>
      <c r="G261" s="81"/>
      <c r="H261" s="82"/>
      <c r="I261" s="83"/>
      <c r="J261" s="83"/>
      <c r="K261" s="77"/>
    </row>
    <row r="262" spans="3:11" ht="15.75">
      <c r="C262" s="81"/>
      <c r="D262" s="81"/>
      <c r="E262" s="81"/>
      <c r="F262" s="81"/>
      <c r="G262" s="81"/>
      <c r="H262" s="82"/>
      <c r="I262" s="83"/>
      <c r="J262" s="83"/>
      <c r="K262" s="77"/>
    </row>
    <row r="263" spans="3:10" ht="18">
      <c r="C263" s="84"/>
      <c r="D263" s="84"/>
      <c r="E263" s="81"/>
      <c r="F263" s="84"/>
      <c r="G263" s="85" t="s">
        <v>55</v>
      </c>
      <c r="H263" s="86"/>
      <c r="I263" s="85"/>
      <c r="J263" s="87" t="s">
        <v>118</v>
      </c>
    </row>
    <row r="264" spans="3:10" ht="18">
      <c r="C264" s="84"/>
      <c r="D264" s="84"/>
      <c r="E264" s="81"/>
      <c r="F264" s="84"/>
      <c r="G264" s="85"/>
      <c r="H264" s="86"/>
      <c r="I264" s="85"/>
      <c r="J264" s="87"/>
    </row>
    <row r="265" spans="3:10" ht="18">
      <c r="C265" s="84"/>
      <c r="D265" s="84"/>
      <c r="E265" s="81"/>
      <c r="F265" s="84"/>
      <c r="G265" s="85"/>
      <c r="H265" s="86"/>
      <c r="I265" s="85"/>
      <c r="J265" s="87"/>
    </row>
    <row r="266" spans="3:10" ht="18">
      <c r="C266" s="84"/>
      <c r="D266" s="84"/>
      <c r="E266" s="81"/>
      <c r="F266" s="84"/>
      <c r="G266" s="85"/>
      <c r="H266" s="86"/>
      <c r="I266" s="85"/>
      <c r="J266" s="87"/>
    </row>
    <row r="267" spans="3:10" ht="18">
      <c r="C267" s="84"/>
      <c r="D267" s="84"/>
      <c r="E267" s="81"/>
      <c r="F267" s="84"/>
      <c r="G267" s="85"/>
      <c r="H267" s="86"/>
      <c r="I267" s="85"/>
      <c r="J267" s="87"/>
    </row>
    <row r="268" spans="3:10" ht="18">
      <c r="C268" s="84"/>
      <c r="D268" s="84"/>
      <c r="E268" s="81"/>
      <c r="F268" s="84"/>
      <c r="G268" s="85"/>
      <c r="H268" s="86"/>
      <c r="I268" s="85"/>
      <c r="J268" s="87"/>
    </row>
    <row r="269" spans="3:10" ht="18">
      <c r="C269" s="84"/>
      <c r="D269" s="84"/>
      <c r="E269" s="81"/>
      <c r="F269" s="84"/>
      <c r="G269" s="85"/>
      <c r="H269" s="86"/>
      <c r="I269" s="85"/>
      <c r="J269" s="87"/>
    </row>
    <row r="270" spans="3:10" ht="18">
      <c r="C270" s="84"/>
      <c r="D270" s="84"/>
      <c r="E270" s="81"/>
      <c r="F270" s="84"/>
      <c r="G270" s="85"/>
      <c r="H270" s="86"/>
      <c r="I270" s="85"/>
      <c r="J270" s="87"/>
    </row>
    <row r="271" spans="3:10" ht="18">
      <c r="C271" s="84"/>
      <c r="D271" s="84"/>
      <c r="E271" s="81"/>
      <c r="F271" s="84"/>
      <c r="G271" s="85"/>
      <c r="H271" s="86"/>
      <c r="I271" s="85"/>
      <c r="J271" s="87"/>
    </row>
    <row r="272" spans="3:10" ht="18">
      <c r="C272" s="84"/>
      <c r="D272" s="84"/>
      <c r="E272" s="81"/>
      <c r="F272" s="84"/>
      <c r="G272" s="85"/>
      <c r="H272" s="86"/>
      <c r="I272" s="85"/>
      <c r="J272" s="87"/>
    </row>
    <row r="273" spans="3:10" ht="18">
      <c r="C273" s="84"/>
      <c r="D273" s="84"/>
      <c r="E273" s="81"/>
      <c r="F273" s="84"/>
      <c r="G273" s="85"/>
      <c r="H273" s="86"/>
      <c r="I273" s="85"/>
      <c r="J273" s="87"/>
    </row>
    <row r="274" spans="3:10" ht="18">
      <c r="C274" s="84"/>
      <c r="D274" s="84"/>
      <c r="E274" s="81"/>
      <c r="F274" s="84"/>
      <c r="G274" s="85"/>
      <c r="H274" s="86"/>
      <c r="I274" s="85"/>
      <c r="J274" s="87"/>
    </row>
    <row r="275" spans="3:10" ht="18">
      <c r="C275" s="84"/>
      <c r="D275" s="84"/>
      <c r="E275" s="81"/>
      <c r="F275" s="84"/>
      <c r="G275" s="85"/>
      <c r="H275" s="86"/>
      <c r="I275" s="85"/>
      <c r="J275" s="87"/>
    </row>
    <row r="276" spans="3:10" ht="18">
      <c r="C276" s="84"/>
      <c r="D276" s="84"/>
      <c r="E276" s="81"/>
      <c r="F276" s="84"/>
      <c r="G276" s="85"/>
      <c r="H276" s="86"/>
      <c r="I276" s="85"/>
      <c r="J276" s="87"/>
    </row>
    <row r="277" spans="3:10" ht="18">
      <c r="C277" s="84"/>
      <c r="D277" s="84"/>
      <c r="E277" s="81"/>
      <c r="F277" s="84"/>
      <c r="G277" s="85"/>
      <c r="H277" s="86"/>
      <c r="I277" s="85"/>
      <c r="J277" s="87"/>
    </row>
    <row r="278" spans="3:10" ht="18">
      <c r="C278" s="84"/>
      <c r="D278" s="84"/>
      <c r="E278" s="81"/>
      <c r="F278" s="84"/>
      <c r="G278" s="85"/>
      <c r="H278" s="86"/>
      <c r="I278" s="85"/>
      <c r="J278" s="87"/>
    </row>
    <row r="279" spans="3:10" ht="18">
      <c r="C279" s="84"/>
      <c r="D279" s="84"/>
      <c r="E279" s="81"/>
      <c r="F279" s="84"/>
      <c r="G279" s="85"/>
      <c r="H279" s="86"/>
      <c r="I279" s="85"/>
      <c r="J279" s="87"/>
    </row>
    <row r="280" spans="3:10" ht="18">
      <c r="C280" s="84"/>
      <c r="D280" s="84"/>
      <c r="E280" s="81"/>
      <c r="F280" s="84"/>
      <c r="G280" s="85"/>
      <c r="H280" s="86"/>
      <c r="I280" s="85"/>
      <c r="J280" s="87"/>
    </row>
    <row r="281" spans="3:10" ht="18">
      <c r="C281" s="84"/>
      <c r="D281" s="84"/>
      <c r="E281" s="81"/>
      <c r="F281" s="84"/>
      <c r="G281" s="85"/>
      <c r="H281" s="86"/>
      <c r="I281" s="85"/>
      <c r="J281" s="87"/>
    </row>
    <row r="282" spans="3:10" ht="18">
      <c r="C282" s="84"/>
      <c r="D282" s="84"/>
      <c r="E282" s="81"/>
      <c r="F282" s="84"/>
      <c r="G282" s="85"/>
      <c r="H282" s="86"/>
      <c r="I282" s="85"/>
      <c r="J282" s="87"/>
    </row>
    <row r="283" spans="3:10" ht="18">
      <c r="C283" s="84"/>
      <c r="D283" s="84"/>
      <c r="E283" s="81"/>
      <c r="F283" s="84"/>
      <c r="G283" s="85"/>
      <c r="H283" s="86"/>
      <c r="I283" s="85"/>
      <c r="J283" s="87"/>
    </row>
    <row r="284" spans="1:11" ht="21.75" customHeight="1">
      <c r="A284" s="431" t="s">
        <v>0</v>
      </c>
      <c r="B284" s="431"/>
      <c r="C284" s="431"/>
      <c r="D284" s="431"/>
      <c r="E284" s="433" t="s">
        <v>58</v>
      </c>
      <c r="F284" s="433"/>
      <c r="G284" s="433"/>
      <c r="H284" s="433"/>
      <c r="I284" s="433"/>
      <c r="J284" s="433"/>
      <c r="K284" s="433"/>
    </row>
    <row r="285" spans="1:11" ht="21.75" customHeight="1">
      <c r="A285" s="434" t="s">
        <v>1</v>
      </c>
      <c r="B285" s="434"/>
      <c r="C285" s="434"/>
      <c r="D285" s="99"/>
      <c r="E285" s="413" t="s">
        <v>2</v>
      </c>
      <c r="F285" s="413"/>
      <c r="G285" s="413"/>
      <c r="H285" s="413"/>
      <c r="I285" s="413"/>
      <c r="J285" s="413"/>
      <c r="K285" s="413"/>
    </row>
    <row r="286" spans="1:11" ht="21.75" customHeight="1">
      <c r="A286" s="1"/>
      <c r="B286" s="265"/>
      <c r="C286" s="3"/>
      <c r="D286" s="3"/>
      <c r="E286" s="4"/>
      <c r="F286" s="3"/>
      <c r="G286" s="5"/>
      <c r="H286" s="5"/>
      <c r="I286" s="6"/>
      <c r="J286" s="7"/>
      <c r="K286" s="3"/>
    </row>
    <row r="287" spans="1:11" ht="21.75" customHeight="1">
      <c r="A287" s="8" t="s">
        <v>3</v>
      </c>
      <c r="B287" s="9" t="s">
        <v>4</v>
      </c>
      <c r="C287" s="10"/>
      <c r="D287" s="147"/>
      <c r="E287" s="12"/>
      <c r="F287" s="13" t="s">
        <v>5</v>
      </c>
      <c r="G287" s="14"/>
      <c r="H287" s="14"/>
      <c r="I287" s="15" t="s">
        <v>6</v>
      </c>
      <c r="J287" s="16" t="s">
        <v>7</v>
      </c>
      <c r="K287" s="17" t="s">
        <v>8</v>
      </c>
    </row>
    <row r="288" spans="1:11" ht="21.75" customHeight="1">
      <c r="A288" s="18" t="s">
        <v>9</v>
      </c>
      <c r="B288" s="19" t="s">
        <v>9</v>
      </c>
      <c r="C288" s="100" t="s">
        <v>10</v>
      </c>
      <c r="D288" s="148"/>
      <c r="E288" s="20" t="s">
        <v>11</v>
      </c>
      <c r="F288" s="20" t="s">
        <v>12</v>
      </c>
      <c r="G288" s="21" t="s">
        <v>13</v>
      </c>
      <c r="H288" s="21" t="s">
        <v>7</v>
      </c>
      <c r="I288" s="22" t="s">
        <v>14</v>
      </c>
      <c r="J288" s="23" t="s">
        <v>15</v>
      </c>
      <c r="K288" s="21" t="s">
        <v>16</v>
      </c>
    </row>
    <row r="289" spans="1:11" ht="21.75" customHeight="1">
      <c r="A289" s="24"/>
      <c r="B289" s="25" t="s">
        <v>17</v>
      </c>
      <c r="C289" s="26"/>
      <c r="D289" s="149"/>
      <c r="E289" s="28"/>
      <c r="F289" s="28" t="s">
        <v>18</v>
      </c>
      <c r="G289" s="29" t="s">
        <v>19</v>
      </c>
      <c r="H289" s="29"/>
      <c r="I289" s="30"/>
      <c r="J289" s="30" t="s">
        <v>20</v>
      </c>
      <c r="K289" s="31"/>
    </row>
    <row r="290" spans="1:11" ht="21.75" customHeight="1">
      <c r="A290" s="32">
        <v>1</v>
      </c>
      <c r="B290" s="141">
        <v>1</v>
      </c>
      <c r="C290" s="103" t="s">
        <v>50</v>
      </c>
      <c r="D290" s="123" t="s">
        <v>81</v>
      </c>
      <c r="E290" s="34" t="s">
        <v>83</v>
      </c>
      <c r="F290" s="117">
        <v>8.047619047619047</v>
      </c>
      <c r="G290" s="35" t="s">
        <v>24</v>
      </c>
      <c r="H290" s="117">
        <v>8.047619047619047</v>
      </c>
      <c r="I290" s="37">
        <v>200000</v>
      </c>
      <c r="J290" s="37">
        <f aca="true" t="shared" si="14" ref="J290:J315">I290*4</f>
        <v>800000</v>
      </c>
      <c r="K290" s="142"/>
    </row>
    <row r="291" spans="1:11" ht="21.75" customHeight="1">
      <c r="A291" s="67">
        <v>2</v>
      </c>
      <c r="B291" s="143">
        <v>2</v>
      </c>
      <c r="C291" s="110" t="s">
        <v>103</v>
      </c>
      <c r="D291" s="138" t="s">
        <v>82</v>
      </c>
      <c r="E291" s="49" t="s">
        <v>83</v>
      </c>
      <c r="F291" s="121">
        <v>7.857142857142857</v>
      </c>
      <c r="G291" s="50" t="s">
        <v>24</v>
      </c>
      <c r="H291" s="121">
        <v>7.857142857142857</v>
      </c>
      <c r="I291" s="52">
        <v>150000</v>
      </c>
      <c r="J291" s="52">
        <f t="shared" si="14"/>
        <v>600000</v>
      </c>
      <c r="K291" s="144"/>
    </row>
    <row r="292" spans="1:11" ht="21.75" customHeight="1">
      <c r="A292" s="32">
        <v>3</v>
      </c>
      <c r="B292" s="156">
        <v>1</v>
      </c>
      <c r="C292" s="111" t="s">
        <v>78</v>
      </c>
      <c r="D292" s="123" t="s">
        <v>84</v>
      </c>
      <c r="E292" s="34" t="s">
        <v>86</v>
      </c>
      <c r="F292" s="150">
        <v>8.047619047619047</v>
      </c>
      <c r="G292" s="35" t="s">
        <v>24</v>
      </c>
      <c r="H292" s="151">
        <v>8.047619047619047</v>
      </c>
      <c r="I292" s="58">
        <v>200000</v>
      </c>
      <c r="J292" s="37">
        <f t="shared" si="14"/>
        <v>800000</v>
      </c>
      <c r="K292" s="142"/>
    </row>
    <row r="293" spans="1:11" ht="21.75" customHeight="1">
      <c r="A293" s="118">
        <v>4</v>
      </c>
      <c r="B293" s="157">
        <v>2</v>
      </c>
      <c r="C293" s="107" t="s">
        <v>75</v>
      </c>
      <c r="D293" s="105" t="s">
        <v>92</v>
      </c>
      <c r="E293" s="62" t="s">
        <v>86</v>
      </c>
      <c r="F293" s="152">
        <v>7.904761904761905</v>
      </c>
      <c r="G293" s="120" t="s">
        <v>24</v>
      </c>
      <c r="H293" s="153">
        <v>7.904761904761905</v>
      </c>
      <c r="I293" s="45">
        <v>150000</v>
      </c>
      <c r="J293" s="64">
        <f t="shared" si="14"/>
        <v>600000</v>
      </c>
      <c r="K293" s="146"/>
    </row>
    <row r="294" spans="1:11" ht="21.75" customHeight="1">
      <c r="A294" s="67">
        <v>5</v>
      </c>
      <c r="B294" s="158">
        <v>3</v>
      </c>
      <c r="C294" s="112" t="s">
        <v>104</v>
      </c>
      <c r="D294" s="138" t="s">
        <v>85</v>
      </c>
      <c r="E294" s="49" t="s">
        <v>86</v>
      </c>
      <c r="F294" s="154">
        <v>7.619047619047619</v>
      </c>
      <c r="G294" s="50" t="s">
        <v>24</v>
      </c>
      <c r="H294" s="155">
        <v>7.619047619047619</v>
      </c>
      <c r="I294" s="45">
        <v>150000</v>
      </c>
      <c r="J294" s="52">
        <f t="shared" si="14"/>
        <v>600000</v>
      </c>
      <c r="K294" s="144"/>
    </row>
    <row r="295" spans="1:11" ht="21.75" customHeight="1">
      <c r="A295" s="32">
        <v>6</v>
      </c>
      <c r="B295" s="141">
        <v>1</v>
      </c>
      <c r="C295" s="103" t="s">
        <v>105</v>
      </c>
      <c r="D295" s="123" t="s">
        <v>93</v>
      </c>
      <c r="E295" s="34" t="s">
        <v>87</v>
      </c>
      <c r="F295" s="117">
        <v>8.666666666666666</v>
      </c>
      <c r="G295" s="35" t="s">
        <v>24</v>
      </c>
      <c r="H295" s="117">
        <v>8.666666666666666</v>
      </c>
      <c r="I295" s="37">
        <v>200000</v>
      </c>
      <c r="J295" s="37">
        <f t="shared" si="14"/>
        <v>800000</v>
      </c>
      <c r="K295" s="142"/>
    </row>
    <row r="296" spans="1:11" ht="21.75" customHeight="1">
      <c r="A296" s="118">
        <v>7</v>
      </c>
      <c r="B296" s="145">
        <v>2</v>
      </c>
      <c r="C296" s="107" t="s">
        <v>106</v>
      </c>
      <c r="D296" s="105" t="s">
        <v>62</v>
      </c>
      <c r="E296" s="62" t="s">
        <v>87</v>
      </c>
      <c r="F296" s="119">
        <v>7.761904761904762</v>
      </c>
      <c r="G296" s="120" t="s">
        <v>24</v>
      </c>
      <c r="H296" s="119">
        <v>7.761904761904762</v>
      </c>
      <c r="I296" s="64">
        <v>150000</v>
      </c>
      <c r="J296" s="64">
        <f t="shared" si="14"/>
        <v>600000</v>
      </c>
      <c r="K296" s="146"/>
    </row>
    <row r="297" spans="1:11" ht="21.75" customHeight="1">
      <c r="A297" s="118">
        <v>8</v>
      </c>
      <c r="B297" s="145">
        <v>3</v>
      </c>
      <c r="C297" s="107" t="s">
        <v>107</v>
      </c>
      <c r="D297" s="105" t="s">
        <v>43</v>
      </c>
      <c r="E297" s="62" t="s">
        <v>87</v>
      </c>
      <c r="F297" s="119">
        <v>7.666666666666667</v>
      </c>
      <c r="G297" s="120" t="s">
        <v>24</v>
      </c>
      <c r="H297" s="119">
        <v>7.666666666666667</v>
      </c>
      <c r="I297" s="64">
        <v>150000</v>
      </c>
      <c r="J297" s="64">
        <f t="shared" si="14"/>
        <v>600000</v>
      </c>
      <c r="K297" s="146"/>
    </row>
    <row r="298" spans="1:11" ht="21.75" customHeight="1">
      <c r="A298" s="67">
        <v>9</v>
      </c>
      <c r="B298" s="143">
        <v>4</v>
      </c>
      <c r="C298" s="110" t="s">
        <v>36</v>
      </c>
      <c r="D298" s="138" t="s">
        <v>94</v>
      </c>
      <c r="E298" s="49" t="s">
        <v>87</v>
      </c>
      <c r="F298" s="121">
        <v>7.619047619047619</v>
      </c>
      <c r="G298" s="50" t="s">
        <v>24</v>
      </c>
      <c r="H298" s="121">
        <v>7.619047619047619</v>
      </c>
      <c r="I298" s="52">
        <v>150000</v>
      </c>
      <c r="J298" s="52">
        <f t="shared" si="14"/>
        <v>600000</v>
      </c>
      <c r="K298" s="144"/>
    </row>
    <row r="299" spans="1:11" ht="21.75" customHeight="1">
      <c r="A299" s="32">
        <v>10</v>
      </c>
      <c r="B299" s="156">
        <v>1</v>
      </c>
      <c r="C299" s="111" t="s">
        <v>108</v>
      </c>
      <c r="D299" s="115" t="s">
        <v>45</v>
      </c>
      <c r="E299" s="34" t="s">
        <v>88</v>
      </c>
      <c r="F299" s="150">
        <v>9.071428571428571</v>
      </c>
      <c r="G299" s="35" t="s">
        <v>24</v>
      </c>
      <c r="H299" s="151">
        <v>9.071428571428571</v>
      </c>
      <c r="I299" s="37">
        <v>250000</v>
      </c>
      <c r="J299" s="37">
        <f t="shared" si="14"/>
        <v>1000000</v>
      </c>
      <c r="K299" s="142"/>
    </row>
    <row r="300" spans="1:11" ht="21.75" customHeight="1">
      <c r="A300" s="118">
        <v>11</v>
      </c>
      <c r="B300" s="157">
        <v>2</v>
      </c>
      <c r="C300" s="107" t="s">
        <v>75</v>
      </c>
      <c r="D300" s="115" t="s">
        <v>95</v>
      </c>
      <c r="E300" s="62" t="s">
        <v>88</v>
      </c>
      <c r="F300" s="152">
        <v>8.428571428571429</v>
      </c>
      <c r="G300" s="120" t="s">
        <v>24</v>
      </c>
      <c r="H300" s="153">
        <v>8.428571428571429</v>
      </c>
      <c r="I300" s="64">
        <v>200000</v>
      </c>
      <c r="J300" s="64">
        <f t="shared" si="14"/>
        <v>800000</v>
      </c>
      <c r="K300" s="146"/>
    </row>
    <row r="301" spans="1:11" ht="21.75" customHeight="1">
      <c r="A301" s="118">
        <v>12</v>
      </c>
      <c r="B301" s="157">
        <v>3</v>
      </c>
      <c r="C301" s="107" t="s">
        <v>109</v>
      </c>
      <c r="D301" s="115" t="s">
        <v>96</v>
      </c>
      <c r="E301" s="62" t="s">
        <v>88</v>
      </c>
      <c r="F301" s="152">
        <v>8.285714285714286</v>
      </c>
      <c r="G301" s="120" t="s">
        <v>24</v>
      </c>
      <c r="H301" s="153">
        <v>8.285714285714286</v>
      </c>
      <c r="I301" s="64">
        <v>200000</v>
      </c>
      <c r="J301" s="64">
        <f t="shared" si="14"/>
        <v>800000</v>
      </c>
      <c r="K301" s="146"/>
    </row>
    <row r="302" spans="1:11" ht="21.75" customHeight="1">
      <c r="A302" s="118">
        <v>13</v>
      </c>
      <c r="B302" s="157">
        <v>4</v>
      </c>
      <c r="C302" s="107" t="s">
        <v>75</v>
      </c>
      <c r="D302" s="115" t="s">
        <v>95</v>
      </c>
      <c r="E302" s="62" t="s">
        <v>88</v>
      </c>
      <c r="F302" s="152">
        <v>8.071428571428571</v>
      </c>
      <c r="G302" s="120" t="s">
        <v>24</v>
      </c>
      <c r="H302" s="153">
        <v>8.071428571428571</v>
      </c>
      <c r="I302" s="64">
        <v>200000</v>
      </c>
      <c r="J302" s="64">
        <f t="shared" si="14"/>
        <v>800000</v>
      </c>
      <c r="K302" s="146"/>
    </row>
    <row r="303" spans="1:11" ht="21.75" customHeight="1">
      <c r="A303" s="118">
        <v>14</v>
      </c>
      <c r="B303" s="157">
        <v>5</v>
      </c>
      <c r="C303" s="107" t="s">
        <v>50</v>
      </c>
      <c r="D303" s="115" t="s">
        <v>97</v>
      </c>
      <c r="E303" s="62" t="s">
        <v>88</v>
      </c>
      <c r="F303" s="152">
        <v>8.071428571428571</v>
      </c>
      <c r="G303" s="120" t="s">
        <v>24</v>
      </c>
      <c r="H303" s="153">
        <v>8.071428571428571</v>
      </c>
      <c r="I303" s="64">
        <v>200000</v>
      </c>
      <c r="J303" s="64">
        <f t="shared" si="14"/>
        <v>800000</v>
      </c>
      <c r="K303" s="146"/>
    </row>
    <row r="304" spans="1:11" ht="21.75" customHeight="1">
      <c r="A304" s="118">
        <v>15</v>
      </c>
      <c r="B304" s="157">
        <v>6</v>
      </c>
      <c r="C304" s="107" t="s">
        <v>50</v>
      </c>
      <c r="D304" s="115" t="s">
        <v>49</v>
      </c>
      <c r="E304" s="62" t="s">
        <v>88</v>
      </c>
      <c r="F304" s="152">
        <v>8.071428571428571</v>
      </c>
      <c r="G304" s="120" t="s">
        <v>24</v>
      </c>
      <c r="H304" s="153">
        <v>8.071428571428571</v>
      </c>
      <c r="I304" s="64">
        <v>200000</v>
      </c>
      <c r="J304" s="64">
        <f t="shared" si="14"/>
        <v>800000</v>
      </c>
      <c r="K304" s="146"/>
    </row>
    <row r="305" spans="1:11" ht="21.75" customHeight="1">
      <c r="A305" s="118">
        <v>16</v>
      </c>
      <c r="B305" s="157">
        <v>7</v>
      </c>
      <c r="C305" s="107" t="s">
        <v>110</v>
      </c>
      <c r="D305" s="115" t="s">
        <v>98</v>
      </c>
      <c r="E305" s="62" t="s">
        <v>88</v>
      </c>
      <c r="F305" s="152">
        <v>8.071428571428571</v>
      </c>
      <c r="G305" s="120" t="s">
        <v>24</v>
      </c>
      <c r="H305" s="153">
        <v>8.071428571428571</v>
      </c>
      <c r="I305" s="64">
        <v>200000</v>
      </c>
      <c r="J305" s="64">
        <f t="shared" si="14"/>
        <v>800000</v>
      </c>
      <c r="K305" s="146"/>
    </row>
    <row r="306" spans="1:11" ht="21.75" customHeight="1">
      <c r="A306" s="118">
        <v>17</v>
      </c>
      <c r="B306" s="157">
        <v>8</v>
      </c>
      <c r="C306" s="107" t="s">
        <v>50</v>
      </c>
      <c r="D306" s="115" t="s">
        <v>99</v>
      </c>
      <c r="E306" s="62" t="s">
        <v>88</v>
      </c>
      <c r="F306" s="152">
        <v>8</v>
      </c>
      <c r="G306" s="120" t="s">
        <v>24</v>
      </c>
      <c r="H306" s="153">
        <v>8</v>
      </c>
      <c r="I306" s="64">
        <v>200000</v>
      </c>
      <c r="J306" s="64">
        <f t="shared" si="14"/>
        <v>800000</v>
      </c>
      <c r="K306" s="146"/>
    </row>
    <row r="307" spans="1:11" ht="21.75" customHeight="1">
      <c r="A307" s="118">
        <v>18</v>
      </c>
      <c r="B307" s="157">
        <v>9</v>
      </c>
      <c r="C307" s="107" t="s">
        <v>40</v>
      </c>
      <c r="D307" s="115" t="s">
        <v>100</v>
      </c>
      <c r="E307" s="62" t="s">
        <v>88</v>
      </c>
      <c r="F307" s="152">
        <v>8</v>
      </c>
      <c r="G307" s="120" t="s">
        <v>24</v>
      </c>
      <c r="H307" s="153">
        <v>8</v>
      </c>
      <c r="I307" s="64">
        <v>200000</v>
      </c>
      <c r="J307" s="64">
        <f t="shared" si="14"/>
        <v>800000</v>
      </c>
      <c r="K307" s="146"/>
    </row>
    <row r="308" spans="1:11" ht="21.75" customHeight="1">
      <c r="A308" s="118">
        <v>19</v>
      </c>
      <c r="B308" s="157">
        <v>10</v>
      </c>
      <c r="C308" s="107" t="s">
        <v>89</v>
      </c>
      <c r="D308" s="115" t="s">
        <v>98</v>
      </c>
      <c r="E308" s="62" t="s">
        <v>88</v>
      </c>
      <c r="F308" s="152">
        <v>7.928571428571429</v>
      </c>
      <c r="G308" s="120" t="s">
        <v>24</v>
      </c>
      <c r="H308" s="153">
        <v>7.928571428571429</v>
      </c>
      <c r="I308" s="64">
        <v>150000</v>
      </c>
      <c r="J308" s="64">
        <f t="shared" si="14"/>
        <v>600000</v>
      </c>
      <c r="K308" s="146"/>
    </row>
    <row r="309" spans="1:11" ht="21.75" customHeight="1">
      <c r="A309" s="118">
        <v>20</v>
      </c>
      <c r="B309" s="157">
        <v>11</v>
      </c>
      <c r="C309" s="107" t="s">
        <v>111</v>
      </c>
      <c r="D309" s="115" t="s">
        <v>115</v>
      </c>
      <c r="E309" s="62" t="s">
        <v>88</v>
      </c>
      <c r="F309" s="152">
        <v>7.928571428571429</v>
      </c>
      <c r="G309" s="120" t="s">
        <v>24</v>
      </c>
      <c r="H309" s="153">
        <v>7.928571428571429</v>
      </c>
      <c r="I309" s="64">
        <v>150000</v>
      </c>
      <c r="J309" s="64">
        <f t="shared" si="14"/>
        <v>600000</v>
      </c>
      <c r="K309" s="146"/>
    </row>
    <row r="310" spans="1:11" ht="21.75" customHeight="1">
      <c r="A310" s="118">
        <v>21</v>
      </c>
      <c r="B310" s="157">
        <v>12</v>
      </c>
      <c r="C310" s="107" t="s">
        <v>50</v>
      </c>
      <c r="D310" s="115" t="s">
        <v>101</v>
      </c>
      <c r="E310" s="62" t="s">
        <v>88</v>
      </c>
      <c r="F310" s="152">
        <v>7.714285714285714</v>
      </c>
      <c r="G310" s="120" t="s">
        <v>24</v>
      </c>
      <c r="H310" s="153">
        <v>7.714285714285714</v>
      </c>
      <c r="I310" s="64">
        <v>150000</v>
      </c>
      <c r="J310" s="64">
        <f t="shared" si="14"/>
        <v>600000</v>
      </c>
      <c r="K310" s="146"/>
    </row>
    <row r="311" spans="1:11" ht="21.75" customHeight="1">
      <c r="A311" s="118">
        <v>22</v>
      </c>
      <c r="B311" s="157">
        <v>13</v>
      </c>
      <c r="C311" s="107" t="s">
        <v>112</v>
      </c>
      <c r="D311" s="115" t="s">
        <v>102</v>
      </c>
      <c r="E311" s="62" t="s">
        <v>88</v>
      </c>
      <c r="F311" s="152">
        <v>7.714285714285714</v>
      </c>
      <c r="G311" s="120" t="s">
        <v>24</v>
      </c>
      <c r="H311" s="153">
        <v>7.714285714285714</v>
      </c>
      <c r="I311" s="64">
        <v>150000</v>
      </c>
      <c r="J311" s="64">
        <f t="shared" si="14"/>
        <v>600000</v>
      </c>
      <c r="K311" s="146"/>
    </row>
    <row r="312" spans="1:11" ht="21.75" customHeight="1">
      <c r="A312" s="118">
        <v>23</v>
      </c>
      <c r="B312" s="157">
        <v>14</v>
      </c>
      <c r="C312" s="107" t="s">
        <v>113</v>
      </c>
      <c r="D312" s="115" t="s">
        <v>81</v>
      </c>
      <c r="E312" s="62" t="s">
        <v>88</v>
      </c>
      <c r="F312" s="152">
        <v>7.714285714285714</v>
      </c>
      <c r="G312" s="120" t="s">
        <v>24</v>
      </c>
      <c r="H312" s="153">
        <v>7.714285714285714</v>
      </c>
      <c r="I312" s="64">
        <v>150000</v>
      </c>
      <c r="J312" s="64">
        <f t="shared" si="14"/>
        <v>600000</v>
      </c>
      <c r="K312" s="146"/>
    </row>
    <row r="313" spans="1:11" ht="21.75" customHeight="1">
      <c r="A313" s="118">
        <v>24</v>
      </c>
      <c r="B313" s="157">
        <v>15</v>
      </c>
      <c r="C313" s="107" t="s">
        <v>114</v>
      </c>
      <c r="D313" s="115" t="s">
        <v>41</v>
      </c>
      <c r="E313" s="62" t="s">
        <v>88</v>
      </c>
      <c r="F313" s="152">
        <v>7.714285714285714</v>
      </c>
      <c r="G313" s="120" t="s">
        <v>24</v>
      </c>
      <c r="H313" s="153">
        <v>7.714285714285714</v>
      </c>
      <c r="I313" s="64">
        <v>150000</v>
      </c>
      <c r="J313" s="64">
        <f t="shared" si="14"/>
        <v>600000</v>
      </c>
      <c r="K313" s="146"/>
    </row>
    <row r="314" spans="1:11" ht="21.75" customHeight="1">
      <c r="A314" s="67">
        <v>25</v>
      </c>
      <c r="B314" s="158">
        <v>16</v>
      </c>
      <c r="C314" s="112" t="s">
        <v>116</v>
      </c>
      <c r="D314" s="101" t="s">
        <v>26</v>
      </c>
      <c r="E314" s="49" t="s">
        <v>88</v>
      </c>
      <c r="F314" s="154">
        <v>7.642857142857143</v>
      </c>
      <c r="G314" s="50" t="s">
        <v>24</v>
      </c>
      <c r="H314" s="155">
        <v>7.642857142857143</v>
      </c>
      <c r="I314" s="52">
        <v>150000</v>
      </c>
      <c r="J314" s="52">
        <f t="shared" si="14"/>
        <v>600000</v>
      </c>
      <c r="K314" s="144"/>
    </row>
    <row r="315" spans="1:11" ht="21.75" customHeight="1">
      <c r="A315" s="128">
        <v>26</v>
      </c>
      <c r="B315" s="129">
        <v>1</v>
      </c>
      <c r="C315" s="113" t="s">
        <v>117</v>
      </c>
      <c r="D315" s="139" t="s">
        <v>43</v>
      </c>
      <c r="E315" s="129" t="s">
        <v>90</v>
      </c>
      <c r="F315" s="130">
        <v>8.142857142857142</v>
      </c>
      <c r="G315" s="93" t="s">
        <v>24</v>
      </c>
      <c r="H315" s="94">
        <f>F315</f>
        <v>8.142857142857142</v>
      </c>
      <c r="I315" s="95">
        <v>200000</v>
      </c>
      <c r="J315" s="95">
        <f t="shared" si="14"/>
        <v>800000</v>
      </c>
      <c r="K315" s="97"/>
    </row>
    <row r="316" spans="1:11" ht="21.75" customHeight="1">
      <c r="A316" s="24"/>
      <c r="B316" s="25"/>
      <c r="C316" s="70" t="s">
        <v>91</v>
      </c>
      <c r="D316" s="71"/>
      <c r="E316" s="69"/>
      <c r="F316" s="29"/>
      <c r="G316" s="29"/>
      <c r="H316" s="29"/>
      <c r="I316" s="72"/>
      <c r="J316" s="68">
        <f>SUM(J290:J315)</f>
        <v>18400000</v>
      </c>
      <c r="K316" s="73"/>
    </row>
    <row r="317" spans="3:10" ht="21.75" customHeight="1">
      <c r="C317" s="84"/>
      <c r="D317" s="84"/>
      <c r="E317" s="81"/>
      <c r="F317" s="84"/>
      <c r="G317" s="85"/>
      <c r="H317" s="86"/>
      <c r="I317" s="85"/>
      <c r="J317" s="87"/>
    </row>
    <row r="318" spans="3:11" ht="21.75" customHeight="1">
      <c r="C318" s="78" t="s">
        <v>52</v>
      </c>
      <c r="D318" s="78"/>
      <c r="E318" s="78"/>
      <c r="F318" s="78"/>
      <c r="G318" s="78" t="s">
        <v>56</v>
      </c>
      <c r="H318" s="79"/>
      <c r="I318" s="78"/>
      <c r="J318" s="80" t="s">
        <v>57</v>
      </c>
      <c r="K318" s="77"/>
    </row>
    <row r="319" spans="3:11" ht="21.75" customHeight="1">
      <c r="C319" s="81"/>
      <c r="D319" s="81"/>
      <c r="E319" s="81"/>
      <c r="F319" s="81"/>
      <c r="G319" s="81"/>
      <c r="H319" s="82"/>
      <c r="I319" s="83"/>
      <c r="J319" s="83"/>
      <c r="K319" s="77"/>
    </row>
    <row r="320" spans="3:11" ht="21.75" customHeight="1">
      <c r="C320" s="81"/>
      <c r="D320" s="81"/>
      <c r="E320" s="81"/>
      <c r="F320" s="81"/>
      <c r="G320" s="81"/>
      <c r="H320" s="82"/>
      <c r="I320" s="83"/>
      <c r="J320" s="83"/>
      <c r="K320" s="77"/>
    </row>
    <row r="321" spans="3:11" ht="21.75" customHeight="1">
      <c r="C321" s="81"/>
      <c r="D321" s="81"/>
      <c r="E321" s="81"/>
      <c r="F321" s="81"/>
      <c r="G321" s="81"/>
      <c r="H321" s="82"/>
      <c r="I321" s="83"/>
      <c r="J321" s="83"/>
      <c r="K321" s="77"/>
    </row>
    <row r="322" spans="3:10" ht="21.75" customHeight="1">
      <c r="C322" s="84"/>
      <c r="D322" s="84"/>
      <c r="E322" s="81"/>
      <c r="F322" s="84"/>
      <c r="G322" s="85" t="s">
        <v>55</v>
      </c>
      <c r="H322" s="86"/>
      <c r="I322" s="85"/>
      <c r="J322" s="87" t="s">
        <v>118</v>
      </c>
    </row>
    <row r="323" spans="3:10" ht="21.75" customHeight="1">
      <c r="C323" s="84"/>
      <c r="D323" s="84"/>
      <c r="E323" s="81"/>
      <c r="F323" s="84"/>
      <c r="G323" s="85"/>
      <c r="H323" s="86"/>
      <c r="I323" s="85"/>
      <c r="J323" s="87"/>
    </row>
    <row r="324" spans="3:10" ht="18">
      <c r="C324" s="84"/>
      <c r="D324" s="84"/>
      <c r="E324" s="81"/>
      <c r="F324" s="84"/>
      <c r="G324" s="85"/>
      <c r="H324" s="86"/>
      <c r="I324" s="85"/>
      <c r="J324" s="87"/>
    </row>
    <row r="325" spans="3:10" ht="18">
      <c r="C325" s="84"/>
      <c r="D325" s="84"/>
      <c r="E325" s="81"/>
      <c r="F325" s="84"/>
      <c r="G325" s="85"/>
      <c r="H325" s="86"/>
      <c r="I325" s="85"/>
      <c r="J325" s="88"/>
    </row>
    <row r="326" spans="3:10" ht="18">
      <c r="C326" s="84"/>
      <c r="D326" s="84"/>
      <c r="E326" s="81"/>
      <c r="F326" s="84"/>
      <c r="G326" s="85"/>
      <c r="H326" s="86"/>
      <c r="I326" s="85"/>
      <c r="J326" s="88"/>
    </row>
    <row r="327" spans="3:10" ht="18">
      <c r="C327" s="84"/>
      <c r="D327" s="84"/>
      <c r="E327" s="81"/>
      <c r="F327" s="84"/>
      <c r="G327" s="85"/>
      <c r="H327" s="86"/>
      <c r="I327" s="85"/>
      <c r="J327" s="87"/>
    </row>
    <row r="328" spans="3:10" ht="18">
      <c r="C328" s="84"/>
      <c r="D328" s="84"/>
      <c r="E328" s="81"/>
      <c r="F328" s="84"/>
      <c r="G328" s="85"/>
      <c r="H328" s="86"/>
      <c r="I328" s="85"/>
      <c r="J328" s="87"/>
    </row>
    <row r="329" spans="3:10" ht="18">
      <c r="C329" s="84"/>
      <c r="D329" s="84"/>
      <c r="E329" s="81"/>
      <c r="F329" s="84"/>
      <c r="G329" s="85"/>
      <c r="H329" s="86"/>
      <c r="I329" s="85"/>
      <c r="J329" s="87"/>
    </row>
    <row r="349" spans="3:4" ht="15.75">
      <c r="C349" s="74"/>
      <c r="D349" s="74"/>
    </row>
  </sheetData>
  <mergeCells count="14">
    <mergeCell ref="E284:K284"/>
    <mergeCell ref="A285:C285"/>
    <mergeCell ref="E285:K285"/>
    <mergeCell ref="A284:D284"/>
    <mergeCell ref="E226:K226"/>
    <mergeCell ref="A225:D225"/>
    <mergeCell ref="A1:D1"/>
    <mergeCell ref="A2:D2"/>
    <mergeCell ref="A4:K4"/>
    <mergeCell ref="A5:K5"/>
    <mergeCell ref="A100:K100"/>
    <mergeCell ref="A101:K101"/>
    <mergeCell ref="E225:K225"/>
    <mergeCell ref="A226:C226"/>
  </mergeCells>
  <conditionalFormatting sqref="F195:F198 F188:F189">
    <cfRule type="cellIs" priority="1" dxfId="0" operator="lessThan" stopIfTrue="1">
      <formula>5</formula>
    </cfRule>
  </conditionalFormatting>
  <printOptions/>
  <pageMargins left="0.42" right="0.3" top="0.37" bottom="0.35" header="0.16" footer="0.16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pane xSplit="5" ySplit="6" topLeftCell="M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14" sqref="N14"/>
    </sheetView>
  </sheetViews>
  <sheetFormatPr defaultColWidth="8.796875" defaultRowHeight="15"/>
  <cols>
    <col min="1" max="1" width="9.09765625" style="0" bestFit="1" customWidth="1"/>
    <col min="2" max="2" width="6.8984375" style="0" customWidth="1"/>
    <col min="3" max="3" width="18.5" style="0" customWidth="1"/>
    <col min="5" max="5" width="11.59765625" style="0" bestFit="1" customWidth="1"/>
    <col min="6" max="6" width="9.09765625" style="0" bestFit="1" customWidth="1"/>
    <col min="8" max="9" width="9.09765625" style="0" bestFit="1" customWidth="1"/>
    <col min="10" max="10" width="11.09765625" style="0" bestFit="1" customWidth="1"/>
    <col min="11" max="11" width="16.69921875" style="0" customWidth="1"/>
  </cols>
  <sheetData>
    <row r="1" spans="1:11" ht="17.25">
      <c r="A1" s="431" t="s">
        <v>0</v>
      </c>
      <c r="B1" s="431"/>
      <c r="C1" s="431"/>
      <c r="D1" s="431"/>
      <c r="E1" s="433" t="s">
        <v>58</v>
      </c>
      <c r="F1" s="433"/>
      <c r="G1" s="433"/>
      <c r="H1" s="433"/>
      <c r="I1" s="433"/>
      <c r="J1" s="433"/>
      <c r="K1" s="433"/>
    </row>
    <row r="2" spans="1:11" ht="17.25">
      <c r="A2" s="434" t="s">
        <v>1</v>
      </c>
      <c r="B2" s="434"/>
      <c r="C2" s="434"/>
      <c r="D2" s="99"/>
      <c r="E2" s="413" t="s">
        <v>59</v>
      </c>
      <c r="F2" s="413"/>
      <c r="G2" s="413"/>
      <c r="H2" s="413"/>
      <c r="I2" s="413"/>
      <c r="J2" s="413"/>
      <c r="K2" s="413"/>
    </row>
    <row r="3" spans="1:11" ht="15.75">
      <c r="A3" s="1"/>
      <c r="B3" s="2"/>
      <c r="C3" s="3"/>
      <c r="D3" s="3"/>
      <c r="E3" s="4"/>
      <c r="F3" s="3"/>
      <c r="G3" s="5"/>
      <c r="H3" s="5"/>
      <c r="I3" s="6"/>
      <c r="J3" s="7"/>
      <c r="K3" s="3"/>
    </row>
    <row r="4" spans="1:11" ht="15.75">
      <c r="A4" s="8" t="s">
        <v>3</v>
      </c>
      <c r="B4" s="9" t="s">
        <v>4</v>
      </c>
      <c r="C4" s="10"/>
      <c r="D4" s="11"/>
      <c r="E4" s="12"/>
      <c r="F4" s="13" t="s">
        <v>5</v>
      </c>
      <c r="G4" s="14"/>
      <c r="H4" s="14"/>
      <c r="I4" s="15" t="s">
        <v>6</v>
      </c>
      <c r="J4" s="16" t="s">
        <v>7</v>
      </c>
      <c r="K4" s="17" t="s">
        <v>8</v>
      </c>
    </row>
    <row r="5" spans="1:11" ht="15.75">
      <c r="A5" s="18" t="s">
        <v>9</v>
      </c>
      <c r="B5" s="19" t="s">
        <v>9</v>
      </c>
      <c r="C5" s="100" t="s">
        <v>10</v>
      </c>
      <c r="D5" s="19"/>
      <c r="E5" s="20" t="s">
        <v>11</v>
      </c>
      <c r="F5" s="20" t="s">
        <v>12</v>
      </c>
      <c r="G5" s="21" t="s">
        <v>13</v>
      </c>
      <c r="H5" s="21" t="s">
        <v>7</v>
      </c>
      <c r="I5" s="22" t="s">
        <v>14</v>
      </c>
      <c r="J5" s="23" t="s">
        <v>15</v>
      </c>
      <c r="K5" s="21" t="s">
        <v>16</v>
      </c>
    </row>
    <row r="6" spans="1:11" ht="15.75">
      <c r="A6" s="24"/>
      <c r="B6" s="25" t="s">
        <v>17</v>
      </c>
      <c r="C6" s="26"/>
      <c r="D6" s="27"/>
      <c r="E6" s="28"/>
      <c r="F6" s="28" t="s">
        <v>18</v>
      </c>
      <c r="G6" s="29" t="s">
        <v>19</v>
      </c>
      <c r="H6" s="29"/>
      <c r="I6" s="30"/>
      <c r="J6" s="30" t="s">
        <v>20</v>
      </c>
      <c r="K6" s="31"/>
    </row>
    <row r="7" spans="1:11" ht="15.75">
      <c r="A7" s="32">
        <v>1</v>
      </c>
      <c r="B7" s="33">
        <v>1</v>
      </c>
      <c r="C7" s="103" t="s">
        <v>27</v>
      </c>
      <c r="D7" s="123" t="s">
        <v>28</v>
      </c>
      <c r="E7" s="34" t="s">
        <v>23</v>
      </c>
      <c r="F7" s="117">
        <v>8.333333333333334</v>
      </c>
      <c r="G7" s="35" t="s">
        <v>24</v>
      </c>
      <c r="H7" s="117">
        <v>8.333333333333334</v>
      </c>
      <c r="I7" s="37">
        <v>200000</v>
      </c>
      <c r="J7" s="38">
        <f aca="true" t="shared" si="0" ref="J7:J31">I7*5</f>
        <v>1000000</v>
      </c>
      <c r="K7" s="39"/>
    </row>
    <row r="8" spans="1:11" ht="15.75">
      <c r="A8" s="118">
        <v>2</v>
      </c>
      <c r="B8" s="61">
        <v>2</v>
      </c>
      <c r="C8" s="107" t="s">
        <v>25</v>
      </c>
      <c r="D8" s="105" t="s">
        <v>26</v>
      </c>
      <c r="E8" s="62" t="s">
        <v>23</v>
      </c>
      <c r="F8" s="119">
        <v>8.19047619047619</v>
      </c>
      <c r="G8" s="120" t="s">
        <v>24</v>
      </c>
      <c r="H8" s="119">
        <v>8.19047619047619</v>
      </c>
      <c r="I8" s="64">
        <v>200000</v>
      </c>
      <c r="J8" s="65">
        <f t="shared" si="0"/>
        <v>1000000</v>
      </c>
      <c r="K8" s="66"/>
    </row>
    <row r="9" spans="1:11" ht="15.75">
      <c r="A9" s="118">
        <v>3</v>
      </c>
      <c r="B9" s="61">
        <v>3</v>
      </c>
      <c r="C9" s="107" t="s">
        <v>60</v>
      </c>
      <c r="D9" s="105" t="s">
        <v>41</v>
      </c>
      <c r="E9" s="62" t="s">
        <v>23</v>
      </c>
      <c r="F9" s="119">
        <v>8.19047619047619</v>
      </c>
      <c r="G9" s="120" t="s">
        <v>24</v>
      </c>
      <c r="H9" s="119">
        <v>8.19047619047619</v>
      </c>
      <c r="I9" s="64">
        <v>200000</v>
      </c>
      <c r="J9" s="65">
        <f t="shared" si="0"/>
        <v>1000000</v>
      </c>
      <c r="K9" s="66"/>
    </row>
    <row r="10" spans="1:14" ht="15.75">
      <c r="A10" s="118">
        <v>4</v>
      </c>
      <c r="B10" s="61">
        <v>4</v>
      </c>
      <c r="C10" s="107" t="s">
        <v>61</v>
      </c>
      <c r="D10" s="105" t="s">
        <v>62</v>
      </c>
      <c r="E10" s="62" t="s">
        <v>23</v>
      </c>
      <c r="F10" s="119">
        <v>8.142857142857142</v>
      </c>
      <c r="G10" s="120" t="s">
        <v>32</v>
      </c>
      <c r="H10" s="119">
        <v>8.142857142857142</v>
      </c>
      <c r="I10" s="64">
        <v>200000</v>
      </c>
      <c r="J10" s="65">
        <f t="shared" si="0"/>
        <v>1000000</v>
      </c>
      <c r="K10" s="66"/>
      <c r="N10">
        <f>24*6*200</f>
        <v>28800</v>
      </c>
    </row>
    <row r="11" spans="1:14" ht="15.75">
      <c r="A11" s="118">
        <v>5</v>
      </c>
      <c r="B11" s="61">
        <v>5</v>
      </c>
      <c r="C11" s="107" t="s">
        <v>63</v>
      </c>
      <c r="D11" s="105" t="s">
        <v>35</v>
      </c>
      <c r="E11" s="62" t="s">
        <v>23</v>
      </c>
      <c r="F11" s="119">
        <v>8</v>
      </c>
      <c r="G11" s="120" t="s">
        <v>24</v>
      </c>
      <c r="H11" s="119">
        <v>8</v>
      </c>
      <c r="I11" s="64">
        <v>200000</v>
      </c>
      <c r="J11" s="65">
        <f t="shared" si="0"/>
        <v>1000000</v>
      </c>
      <c r="K11" s="66"/>
      <c r="N11">
        <f>16*5*200</f>
        <v>16000</v>
      </c>
    </row>
    <row r="12" spans="1:14" ht="15.75">
      <c r="A12" s="118">
        <v>6</v>
      </c>
      <c r="B12" s="61">
        <v>6</v>
      </c>
      <c r="C12" s="107" t="s">
        <v>50</v>
      </c>
      <c r="D12" s="105" t="s">
        <v>64</v>
      </c>
      <c r="E12" s="62" t="s">
        <v>23</v>
      </c>
      <c r="F12" s="119">
        <v>8</v>
      </c>
      <c r="G12" s="120" t="s">
        <v>24</v>
      </c>
      <c r="H12" s="119">
        <v>8</v>
      </c>
      <c r="I12" s="64">
        <v>200000</v>
      </c>
      <c r="J12" s="65">
        <f t="shared" si="0"/>
        <v>1000000</v>
      </c>
      <c r="K12" s="66"/>
      <c r="N12">
        <f>150*6</f>
        <v>900</v>
      </c>
    </row>
    <row r="13" spans="1:14" ht="15.75">
      <c r="A13" s="118">
        <v>7</v>
      </c>
      <c r="B13" s="61">
        <v>7</v>
      </c>
      <c r="C13" s="107" t="s">
        <v>21</v>
      </c>
      <c r="D13" s="105" t="s">
        <v>22</v>
      </c>
      <c r="E13" s="62" t="s">
        <v>23</v>
      </c>
      <c r="F13" s="119">
        <v>8</v>
      </c>
      <c r="G13" s="120" t="s">
        <v>24</v>
      </c>
      <c r="H13" s="119">
        <v>8</v>
      </c>
      <c r="I13" s="64">
        <v>200000</v>
      </c>
      <c r="J13" s="65">
        <f t="shared" si="0"/>
        <v>1000000</v>
      </c>
      <c r="K13" s="66"/>
      <c r="N13">
        <f>44.8+1.8</f>
        <v>46.599999999999994</v>
      </c>
    </row>
    <row r="14" spans="1:11" ht="15.75">
      <c r="A14" s="118">
        <v>8</v>
      </c>
      <c r="B14" s="61">
        <v>8</v>
      </c>
      <c r="C14" s="136" t="s">
        <v>40</v>
      </c>
      <c r="D14" s="137" t="s">
        <v>65</v>
      </c>
      <c r="E14" s="62" t="s">
        <v>23</v>
      </c>
      <c r="F14" s="119">
        <v>7.9523809523809526</v>
      </c>
      <c r="G14" s="120" t="s">
        <v>24</v>
      </c>
      <c r="H14" s="119">
        <v>7.9523809523809526</v>
      </c>
      <c r="I14" s="64">
        <v>150000</v>
      </c>
      <c r="J14" s="65">
        <f>I14*5</f>
        <v>750000</v>
      </c>
      <c r="K14" s="66"/>
    </row>
    <row r="15" spans="1:11" ht="15.75">
      <c r="A15" s="118">
        <v>9</v>
      </c>
      <c r="B15" s="61">
        <v>9</v>
      </c>
      <c r="C15" s="107" t="s">
        <v>34</v>
      </c>
      <c r="D15" s="105" t="s">
        <v>66</v>
      </c>
      <c r="E15" s="62" t="s">
        <v>23</v>
      </c>
      <c r="F15" s="119">
        <v>7.9523809523809526</v>
      </c>
      <c r="G15" s="120" t="s">
        <v>24</v>
      </c>
      <c r="H15" s="119">
        <v>7.9523809523809526</v>
      </c>
      <c r="I15" s="64">
        <v>150000</v>
      </c>
      <c r="J15" s="65">
        <f>I15*5</f>
        <v>750000</v>
      </c>
      <c r="K15" s="66"/>
    </row>
    <row r="16" spans="1:11" ht="15.75">
      <c r="A16" s="118">
        <v>10</v>
      </c>
      <c r="B16" s="61">
        <v>10</v>
      </c>
      <c r="C16" s="107" t="s">
        <v>21</v>
      </c>
      <c r="D16" s="105" t="s">
        <v>43</v>
      </c>
      <c r="E16" s="62" t="s">
        <v>23</v>
      </c>
      <c r="F16" s="119">
        <v>7.809523809523809</v>
      </c>
      <c r="G16" s="120" t="s">
        <v>24</v>
      </c>
      <c r="H16" s="119">
        <v>7.809523809523809</v>
      </c>
      <c r="I16" s="64">
        <v>150000</v>
      </c>
      <c r="J16" s="65">
        <f>I16*5</f>
        <v>750000</v>
      </c>
      <c r="K16" s="66"/>
    </row>
    <row r="17" spans="1:11" ht="15.75">
      <c r="A17" s="118">
        <v>11</v>
      </c>
      <c r="B17" s="61">
        <v>11</v>
      </c>
      <c r="C17" s="107" t="s">
        <v>69</v>
      </c>
      <c r="D17" s="105" t="s">
        <v>119</v>
      </c>
      <c r="E17" s="62" t="s">
        <v>23</v>
      </c>
      <c r="F17" s="119">
        <v>7.761904761904762</v>
      </c>
      <c r="G17" s="120" t="s">
        <v>24</v>
      </c>
      <c r="H17" s="119">
        <v>7.761904761904762</v>
      </c>
      <c r="I17" s="64">
        <v>150000</v>
      </c>
      <c r="J17" s="65">
        <f aca="true" t="shared" si="1" ref="J17:J22">I17*5</f>
        <v>750000</v>
      </c>
      <c r="K17" s="66"/>
    </row>
    <row r="18" spans="1:11" ht="15.75">
      <c r="A18" s="118">
        <v>12</v>
      </c>
      <c r="B18" s="61">
        <v>12</v>
      </c>
      <c r="C18" s="107" t="s">
        <v>120</v>
      </c>
      <c r="D18" s="105" t="s">
        <v>41</v>
      </c>
      <c r="E18" s="62" t="s">
        <v>23</v>
      </c>
      <c r="F18" s="119">
        <v>7.761904761904762</v>
      </c>
      <c r="G18" s="120" t="s">
        <v>24</v>
      </c>
      <c r="H18" s="119">
        <v>7.761904761904762</v>
      </c>
      <c r="I18" s="64">
        <v>150000</v>
      </c>
      <c r="J18" s="65">
        <f t="shared" si="1"/>
        <v>750000</v>
      </c>
      <c r="K18" s="66"/>
    </row>
    <row r="19" spans="1:11" ht="15.75">
      <c r="A19" s="118">
        <v>13</v>
      </c>
      <c r="B19" s="61">
        <v>13</v>
      </c>
      <c r="C19" s="107" t="s">
        <v>121</v>
      </c>
      <c r="D19" s="105" t="s">
        <v>96</v>
      </c>
      <c r="E19" s="62" t="s">
        <v>23</v>
      </c>
      <c r="F19" s="119">
        <v>7.761904761904762</v>
      </c>
      <c r="G19" s="120" t="s">
        <v>24</v>
      </c>
      <c r="H19" s="119">
        <v>7.761904761904762</v>
      </c>
      <c r="I19" s="64">
        <v>150000</v>
      </c>
      <c r="J19" s="65">
        <f t="shared" si="1"/>
        <v>750000</v>
      </c>
      <c r="K19" s="66"/>
    </row>
    <row r="20" spans="1:11" ht="15.75">
      <c r="A20" s="118">
        <v>14</v>
      </c>
      <c r="B20" s="61">
        <v>14</v>
      </c>
      <c r="C20" s="107" t="s">
        <v>122</v>
      </c>
      <c r="D20" s="105" t="s">
        <v>30</v>
      </c>
      <c r="E20" s="62" t="s">
        <v>23</v>
      </c>
      <c r="F20" s="119">
        <v>7.714285714285714</v>
      </c>
      <c r="G20" s="120" t="s">
        <v>24</v>
      </c>
      <c r="H20" s="119">
        <v>7.714285714285714</v>
      </c>
      <c r="I20" s="64">
        <v>150000</v>
      </c>
      <c r="J20" s="65">
        <f t="shared" si="1"/>
        <v>750000</v>
      </c>
      <c r="K20" s="66"/>
    </row>
    <row r="21" spans="1:11" ht="15.75">
      <c r="A21" s="118">
        <v>15</v>
      </c>
      <c r="B21" s="61">
        <v>15</v>
      </c>
      <c r="C21" s="107" t="s">
        <v>34</v>
      </c>
      <c r="D21" s="105" t="s">
        <v>33</v>
      </c>
      <c r="E21" s="62" t="s">
        <v>23</v>
      </c>
      <c r="F21" s="119">
        <v>7.714285714285714</v>
      </c>
      <c r="G21" s="120" t="s">
        <v>24</v>
      </c>
      <c r="H21" s="119">
        <v>7.714285714285714</v>
      </c>
      <c r="I21" s="64">
        <v>150000</v>
      </c>
      <c r="J21" s="65">
        <f t="shared" si="1"/>
        <v>750000</v>
      </c>
      <c r="K21" s="66"/>
    </row>
    <row r="22" spans="1:11" ht="15.75">
      <c r="A22" s="67">
        <v>16</v>
      </c>
      <c r="B22" s="48">
        <v>16</v>
      </c>
      <c r="C22" s="110" t="s">
        <v>123</v>
      </c>
      <c r="D22" s="138" t="s">
        <v>124</v>
      </c>
      <c r="E22" s="49" t="s">
        <v>23</v>
      </c>
      <c r="F22" s="121">
        <v>7.714285714285714</v>
      </c>
      <c r="G22" s="50" t="s">
        <v>24</v>
      </c>
      <c r="H22" s="121">
        <v>7.714285714285714</v>
      </c>
      <c r="I22" s="52">
        <v>150000</v>
      </c>
      <c r="J22" s="53">
        <f t="shared" si="1"/>
        <v>750000</v>
      </c>
      <c r="K22" s="54"/>
    </row>
    <row r="23" spans="1:11" ht="15.75">
      <c r="A23" s="114">
        <v>17</v>
      </c>
      <c r="B23" s="55">
        <v>1</v>
      </c>
      <c r="C23" s="104" t="s">
        <v>21</v>
      </c>
      <c r="D23" s="115" t="s">
        <v>33</v>
      </c>
      <c r="E23" s="56" t="s">
        <v>31</v>
      </c>
      <c r="F23" s="161">
        <v>8.826086956521738</v>
      </c>
      <c r="G23" s="116" t="s">
        <v>24</v>
      </c>
      <c r="H23" s="162">
        <v>8.826086956521738</v>
      </c>
      <c r="I23" s="58">
        <v>200000</v>
      </c>
      <c r="J23" s="59">
        <f t="shared" si="0"/>
        <v>1000000</v>
      </c>
      <c r="K23" s="60"/>
    </row>
    <row r="24" spans="1:11" ht="15.75">
      <c r="A24" s="118">
        <v>18</v>
      </c>
      <c r="B24" s="61">
        <v>2</v>
      </c>
      <c r="C24" s="102" t="s">
        <v>34</v>
      </c>
      <c r="D24" s="105" t="s">
        <v>35</v>
      </c>
      <c r="E24" s="62" t="s">
        <v>31</v>
      </c>
      <c r="F24" s="152">
        <v>8.304347826086957</v>
      </c>
      <c r="G24" s="120" t="s">
        <v>24</v>
      </c>
      <c r="H24" s="153">
        <v>8.304347826086957</v>
      </c>
      <c r="I24" s="64">
        <v>200000</v>
      </c>
      <c r="J24" s="65">
        <f t="shared" si="0"/>
        <v>1000000</v>
      </c>
      <c r="K24" s="66"/>
    </row>
    <row r="25" spans="1:11" ht="15.75">
      <c r="A25" s="118">
        <v>19</v>
      </c>
      <c r="B25" s="61">
        <v>3</v>
      </c>
      <c r="C25" s="102" t="s">
        <v>29</v>
      </c>
      <c r="D25" s="105" t="s">
        <v>30</v>
      </c>
      <c r="E25" s="62" t="s">
        <v>31</v>
      </c>
      <c r="F25" s="152">
        <v>8</v>
      </c>
      <c r="G25" s="116" t="s">
        <v>32</v>
      </c>
      <c r="H25" s="153">
        <v>8</v>
      </c>
      <c r="I25" s="64">
        <v>200000</v>
      </c>
      <c r="J25" s="65">
        <f t="shared" si="0"/>
        <v>1000000</v>
      </c>
      <c r="K25" s="66"/>
    </row>
    <row r="26" spans="1:11" ht="15.75">
      <c r="A26" s="118">
        <v>20</v>
      </c>
      <c r="B26" s="61">
        <v>4</v>
      </c>
      <c r="C26" s="102" t="s">
        <v>67</v>
      </c>
      <c r="D26" s="105" t="s">
        <v>68</v>
      </c>
      <c r="E26" s="62" t="s">
        <v>31</v>
      </c>
      <c r="F26" s="152">
        <v>7.913043478260869</v>
      </c>
      <c r="G26" s="120" t="s">
        <v>24</v>
      </c>
      <c r="H26" s="153">
        <v>7.913043478260869</v>
      </c>
      <c r="I26" s="45">
        <v>150000</v>
      </c>
      <c r="J26" s="65">
        <f t="shared" si="0"/>
        <v>750000</v>
      </c>
      <c r="K26" s="66"/>
    </row>
    <row r="27" spans="1:11" ht="15.75">
      <c r="A27" s="118">
        <v>21</v>
      </c>
      <c r="B27" s="61">
        <v>5</v>
      </c>
      <c r="C27" s="102" t="s">
        <v>69</v>
      </c>
      <c r="D27" s="105" t="s">
        <v>70</v>
      </c>
      <c r="E27" s="62" t="s">
        <v>31</v>
      </c>
      <c r="F27" s="152">
        <v>7.913043478260869</v>
      </c>
      <c r="G27" s="120" t="s">
        <v>24</v>
      </c>
      <c r="H27" s="153">
        <v>7.913043478260869</v>
      </c>
      <c r="I27" s="45">
        <v>150000</v>
      </c>
      <c r="J27" s="65">
        <f t="shared" si="0"/>
        <v>750000</v>
      </c>
      <c r="K27" s="66"/>
    </row>
    <row r="28" spans="1:11" ht="15.75">
      <c r="A28" s="118">
        <v>22</v>
      </c>
      <c r="B28" s="61">
        <v>6</v>
      </c>
      <c r="C28" s="102" t="s">
        <v>34</v>
      </c>
      <c r="D28" s="105" t="s">
        <v>49</v>
      </c>
      <c r="E28" s="62" t="s">
        <v>31</v>
      </c>
      <c r="F28" s="152">
        <v>7.826086956521739</v>
      </c>
      <c r="G28" s="120" t="s">
        <v>24</v>
      </c>
      <c r="H28" s="153">
        <v>7.826086956521739</v>
      </c>
      <c r="I28" s="45">
        <v>150000</v>
      </c>
      <c r="J28" s="65">
        <f t="shared" si="0"/>
        <v>750000</v>
      </c>
      <c r="K28" s="66"/>
    </row>
    <row r="29" spans="1:11" ht="15.75">
      <c r="A29" s="118">
        <v>23</v>
      </c>
      <c r="B29" s="41">
        <v>7</v>
      </c>
      <c r="C29" s="106" t="s">
        <v>71</v>
      </c>
      <c r="D29" s="122" t="s">
        <v>41</v>
      </c>
      <c r="E29" s="42" t="s">
        <v>31</v>
      </c>
      <c r="F29" s="163">
        <v>7.826086956521739</v>
      </c>
      <c r="G29" s="43" t="s">
        <v>24</v>
      </c>
      <c r="H29" s="164">
        <v>7.826086956521739</v>
      </c>
      <c r="I29" s="45">
        <v>150000</v>
      </c>
      <c r="J29" s="46">
        <f t="shared" si="0"/>
        <v>750000</v>
      </c>
      <c r="K29" s="47"/>
    </row>
    <row r="30" spans="1:11" ht="15.75">
      <c r="A30" s="118">
        <v>24</v>
      </c>
      <c r="B30" s="89">
        <v>8</v>
      </c>
      <c r="C30" s="102" t="s">
        <v>128</v>
      </c>
      <c r="D30" s="105" t="s">
        <v>129</v>
      </c>
      <c r="E30" s="42" t="s">
        <v>31</v>
      </c>
      <c r="F30" s="177">
        <v>7.7</v>
      </c>
      <c r="G30" s="43" t="s">
        <v>24</v>
      </c>
      <c r="H30" s="178">
        <v>7.7</v>
      </c>
      <c r="I30" s="132">
        <v>150000</v>
      </c>
      <c r="J30" s="91">
        <f t="shared" si="0"/>
        <v>750000</v>
      </c>
      <c r="K30" s="92"/>
    </row>
    <row r="31" spans="1:11" ht="15.75">
      <c r="A31" s="67">
        <v>25</v>
      </c>
      <c r="B31" s="89">
        <v>9</v>
      </c>
      <c r="C31" s="102" t="s">
        <v>130</v>
      </c>
      <c r="D31" s="105" t="s">
        <v>131</v>
      </c>
      <c r="E31" s="42" t="s">
        <v>31</v>
      </c>
      <c r="F31" s="177">
        <v>7.7</v>
      </c>
      <c r="G31" s="43" t="s">
        <v>24</v>
      </c>
      <c r="H31" s="178">
        <v>7.7</v>
      </c>
      <c r="I31" s="132">
        <v>150000</v>
      </c>
      <c r="J31" s="91">
        <f t="shared" si="0"/>
        <v>750000</v>
      </c>
      <c r="K31" s="92"/>
    </row>
    <row r="32" spans="1:11" ht="15.75">
      <c r="A32" s="114">
        <v>26</v>
      </c>
      <c r="B32" s="33">
        <v>1</v>
      </c>
      <c r="C32" s="103" t="s">
        <v>72</v>
      </c>
      <c r="D32" s="123" t="s">
        <v>39</v>
      </c>
      <c r="E32" s="34" t="s">
        <v>38</v>
      </c>
      <c r="F32" s="117">
        <v>8.205882352941176</v>
      </c>
      <c r="G32" s="35" t="s">
        <v>24</v>
      </c>
      <c r="H32" s="117">
        <v>8.205882352941176</v>
      </c>
      <c r="I32" s="37">
        <v>200000</v>
      </c>
      <c r="J32" s="38">
        <f>I32*5</f>
        <v>1000000</v>
      </c>
      <c r="K32" s="39"/>
    </row>
    <row r="33" spans="1:11" ht="15.75">
      <c r="A33" s="118">
        <v>27</v>
      </c>
      <c r="B33" s="61">
        <v>2</v>
      </c>
      <c r="C33" s="107" t="s">
        <v>36</v>
      </c>
      <c r="D33" s="105" t="s">
        <v>37</v>
      </c>
      <c r="E33" s="62" t="s">
        <v>38</v>
      </c>
      <c r="F33" s="119">
        <v>7.882352941176471</v>
      </c>
      <c r="G33" s="120" t="s">
        <v>24</v>
      </c>
      <c r="H33" s="119">
        <v>7.882352941176471</v>
      </c>
      <c r="I33" s="64">
        <v>150000</v>
      </c>
      <c r="J33" s="65">
        <f aca="true" t="shared" si="2" ref="J33:J43">I33*5</f>
        <v>750000</v>
      </c>
      <c r="K33" s="66"/>
    </row>
    <row r="34" spans="1:11" ht="15.75">
      <c r="A34" s="118">
        <v>28</v>
      </c>
      <c r="B34" s="41">
        <v>3</v>
      </c>
      <c r="C34" s="179" t="s">
        <v>73</v>
      </c>
      <c r="D34" s="180" t="s">
        <v>74</v>
      </c>
      <c r="E34" s="42" t="s">
        <v>38</v>
      </c>
      <c r="F34" s="171">
        <v>7.794117647058823</v>
      </c>
      <c r="G34" s="43" t="s">
        <v>24</v>
      </c>
      <c r="H34" s="171">
        <v>7.794117647058823</v>
      </c>
      <c r="I34" s="45">
        <v>150000</v>
      </c>
      <c r="J34" s="46">
        <f t="shared" si="2"/>
        <v>750000</v>
      </c>
      <c r="K34" s="47"/>
    </row>
    <row r="35" spans="1:11" ht="15.75">
      <c r="A35" s="118">
        <v>29</v>
      </c>
      <c r="B35" s="41">
        <v>4</v>
      </c>
      <c r="C35" s="107" t="s">
        <v>21</v>
      </c>
      <c r="D35" s="105" t="s">
        <v>39</v>
      </c>
      <c r="E35" s="42" t="s">
        <v>38</v>
      </c>
      <c r="F35" s="119">
        <v>7.68</v>
      </c>
      <c r="G35" s="43" t="s">
        <v>24</v>
      </c>
      <c r="H35" s="119">
        <f>F35</f>
        <v>7.68</v>
      </c>
      <c r="I35" s="64">
        <v>150000</v>
      </c>
      <c r="J35" s="65">
        <f t="shared" si="2"/>
        <v>750000</v>
      </c>
      <c r="K35" s="66"/>
    </row>
    <row r="36" spans="1:11" ht="15.75">
      <c r="A36" s="118">
        <v>30</v>
      </c>
      <c r="B36" s="41">
        <v>5</v>
      </c>
      <c r="C36" s="107" t="s">
        <v>40</v>
      </c>
      <c r="D36" s="105" t="s">
        <v>19</v>
      </c>
      <c r="E36" s="42" t="s">
        <v>38</v>
      </c>
      <c r="F36" s="119">
        <v>7.68</v>
      </c>
      <c r="G36" s="43" t="s">
        <v>24</v>
      </c>
      <c r="H36" s="119">
        <f>F36</f>
        <v>7.68</v>
      </c>
      <c r="I36" s="64">
        <v>150000</v>
      </c>
      <c r="J36" s="65">
        <f t="shared" si="2"/>
        <v>750000</v>
      </c>
      <c r="K36" s="66"/>
    </row>
    <row r="37" spans="1:11" ht="15.75">
      <c r="A37" s="67">
        <v>31</v>
      </c>
      <c r="B37" s="48">
        <v>6</v>
      </c>
      <c r="C37" s="108" t="s">
        <v>109</v>
      </c>
      <c r="D37" s="126" t="s">
        <v>132</v>
      </c>
      <c r="E37" s="49" t="s">
        <v>38</v>
      </c>
      <c r="F37" s="121">
        <v>7.68</v>
      </c>
      <c r="G37" s="50" t="s">
        <v>24</v>
      </c>
      <c r="H37" s="121">
        <f>F37</f>
        <v>7.68</v>
      </c>
      <c r="I37" s="52">
        <v>150000</v>
      </c>
      <c r="J37" s="53">
        <f t="shared" si="2"/>
        <v>750000</v>
      </c>
      <c r="K37" s="54"/>
    </row>
    <row r="38" spans="1:11" ht="15.75">
      <c r="A38" s="24">
        <v>32</v>
      </c>
      <c r="B38" s="172">
        <v>1</v>
      </c>
      <c r="C38" s="165" t="s">
        <v>61</v>
      </c>
      <c r="D38" s="140" t="s">
        <v>62</v>
      </c>
      <c r="E38" s="166" t="s">
        <v>42</v>
      </c>
      <c r="F38" s="167">
        <v>8.375</v>
      </c>
      <c r="G38" s="173" t="s">
        <v>32</v>
      </c>
      <c r="H38" s="168">
        <f aca="true" t="shared" si="3" ref="H38:H45">F38</f>
        <v>8.375</v>
      </c>
      <c r="I38" s="169">
        <v>200000</v>
      </c>
      <c r="J38" s="68">
        <f t="shared" si="2"/>
        <v>1000000</v>
      </c>
      <c r="K38" s="170"/>
    </row>
    <row r="39" spans="1:11" ht="15.75">
      <c r="A39" s="114">
        <v>33</v>
      </c>
      <c r="B39" s="55">
        <v>1</v>
      </c>
      <c r="C39" s="111" t="s">
        <v>50</v>
      </c>
      <c r="D39" s="115" t="s">
        <v>45</v>
      </c>
      <c r="E39" s="56" t="s">
        <v>44</v>
      </c>
      <c r="F39" s="117">
        <v>7.885714285714286</v>
      </c>
      <c r="G39" s="35" t="s">
        <v>24</v>
      </c>
      <c r="H39" s="57">
        <f t="shared" si="3"/>
        <v>7.885714285714286</v>
      </c>
      <c r="I39" s="58">
        <v>150000</v>
      </c>
      <c r="J39" s="59">
        <f t="shared" si="2"/>
        <v>750000</v>
      </c>
      <c r="K39" s="60"/>
    </row>
    <row r="40" spans="1:11" ht="15.75">
      <c r="A40" s="67">
        <v>34</v>
      </c>
      <c r="B40" s="41">
        <v>2</v>
      </c>
      <c r="C40" s="112" t="s">
        <v>75</v>
      </c>
      <c r="D40" s="122" t="s">
        <v>45</v>
      </c>
      <c r="E40" s="42" t="s">
        <v>44</v>
      </c>
      <c r="F40" s="121">
        <v>7.771428571428571</v>
      </c>
      <c r="G40" s="43" t="s">
        <v>24</v>
      </c>
      <c r="H40" s="44">
        <f t="shared" si="3"/>
        <v>7.771428571428571</v>
      </c>
      <c r="I40" s="45">
        <v>150000</v>
      </c>
      <c r="J40" s="46">
        <f t="shared" si="2"/>
        <v>750000</v>
      </c>
      <c r="K40" s="47"/>
    </row>
    <row r="41" spans="1:11" ht="15.75">
      <c r="A41" s="114">
        <v>35</v>
      </c>
      <c r="B41" s="33">
        <v>1</v>
      </c>
      <c r="C41" s="103" t="s">
        <v>76</v>
      </c>
      <c r="D41" s="123" t="s">
        <v>77</v>
      </c>
      <c r="E41" s="34" t="s">
        <v>46</v>
      </c>
      <c r="F41" s="117">
        <v>8.09375</v>
      </c>
      <c r="G41" s="35" t="s">
        <v>24</v>
      </c>
      <c r="H41" s="36">
        <f t="shared" si="3"/>
        <v>8.09375</v>
      </c>
      <c r="I41" s="37">
        <v>200000</v>
      </c>
      <c r="J41" s="38">
        <f t="shared" si="2"/>
        <v>1000000</v>
      </c>
      <c r="K41" s="39"/>
    </row>
    <row r="42" spans="1:11" ht="15.75">
      <c r="A42" s="118">
        <v>36</v>
      </c>
      <c r="B42" s="89">
        <v>2</v>
      </c>
      <c r="C42" s="112" t="s">
        <v>47</v>
      </c>
      <c r="D42" s="122" t="s">
        <v>48</v>
      </c>
      <c r="E42" s="42" t="s">
        <v>46</v>
      </c>
      <c r="F42" s="171">
        <v>8.0625</v>
      </c>
      <c r="G42" s="43" t="s">
        <v>32</v>
      </c>
      <c r="H42" s="44">
        <f>F42</f>
        <v>8.0625</v>
      </c>
      <c r="I42" s="45">
        <v>200000</v>
      </c>
      <c r="J42" s="46">
        <f t="shared" si="2"/>
        <v>1000000</v>
      </c>
      <c r="K42" s="92"/>
    </row>
    <row r="43" spans="1:11" s="176" customFormat="1" ht="15.75">
      <c r="A43" s="67">
        <v>37</v>
      </c>
      <c r="B43" s="48">
        <v>3</v>
      </c>
      <c r="C43" s="108" t="s">
        <v>126</v>
      </c>
      <c r="D43" s="126" t="s">
        <v>127</v>
      </c>
      <c r="E43" s="49" t="s">
        <v>46</v>
      </c>
      <c r="F43" s="175">
        <v>7.8125</v>
      </c>
      <c r="G43" s="175" t="s">
        <v>24</v>
      </c>
      <c r="H43" s="175">
        <v>7.8125</v>
      </c>
      <c r="I43" s="52">
        <v>150000</v>
      </c>
      <c r="J43" s="53">
        <f t="shared" si="2"/>
        <v>750000</v>
      </c>
      <c r="K43" s="54"/>
    </row>
    <row r="44" spans="1:11" s="174" customFormat="1" ht="15.75">
      <c r="A44" s="114">
        <v>38</v>
      </c>
      <c r="B44" s="182">
        <v>1</v>
      </c>
      <c r="C44" s="183" t="s">
        <v>78</v>
      </c>
      <c r="D44" s="184" t="s">
        <v>79</v>
      </c>
      <c r="E44" s="156" t="s">
        <v>51</v>
      </c>
      <c r="F44" s="185">
        <v>7.8</v>
      </c>
      <c r="G44" s="186" t="s">
        <v>24</v>
      </c>
      <c r="H44" s="187">
        <f t="shared" si="3"/>
        <v>7.8</v>
      </c>
      <c r="I44" s="188">
        <v>150000</v>
      </c>
      <c r="J44" s="189">
        <f>I44*5</f>
        <v>750000</v>
      </c>
      <c r="K44" s="190"/>
    </row>
    <row r="45" spans="1:11" s="174" customFormat="1" ht="15.75">
      <c r="A45" s="67">
        <v>39</v>
      </c>
      <c r="B45" s="191">
        <v>2</v>
      </c>
      <c r="C45" s="110" t="s">
        <v>133</v>
      </c>
      <c r="D45" s="138" t="s">
        <v>134</v>
      </c>
      <c r="E45" s="158" t="s">
        <v>51</v>
      </c>
      <c r="F45" s="192">
        <v>7.67</v>
      </c>
      <c r="G45" s="193" t="s">
        <v>24</v>
      </c>
      <c r="H45" s="194">
        <f t="shared" si="3"/>
        <v>7.67</v>
      </c>
      <c r="I45" s="195">
        <v>150000</v>
      </c>
      <c r="J45" s="196">
        <f>I45*5</f>
        <v>750000</v>
      </c>
      <c r="K45" s="197"/>
    </row>
    <row r="46" spans="1:11" ht="15.75">
      <c r="A46" s="114">
        <v>40</v>
      </c>
      <c r="B46" s="55">
        <v>1</v>
      </c>
      <c r="C46" s="111" t="s">
        <v>50</v>
      </c>
      <c r="D46" s="115" t="s">
        <v>81</v>
      </c>
      <c r="E46" s="56" t="s">
        <v>83</v>
      </c>
      <c r="F46" s="181">
        <v>8.047619047619047</v>
      </c>
      <c r="G46" s="116" t="s">
        <v>24</v>
      </c>
      <c r="H46" s="181">
        <v>8.047619047619047</v>
      </c>
      <c r="I46" s="58">
        <v>200000</v>
      </c>
      <c r="J46" s="58">
        <f>I46*4</f>
        <v>800000</v>
      </c>
      <c r="K46" s="60"/>
    </row>
    <row r="47" spans="1:11" ht="15.75">
      <c r="A47" s="67">
        <v>41</v>
      </c>
      <c r="B47" s="41">
        <v>2</v>
      </c>
      <c r="C47" s="110" t="s">
        <v>103</v>
      </c>
      <c r="D47" s="138" t="s">
        <v>82</v>
      </c>
      <c r="E47" s="49" t="s">
        <v>83</v>
      </c>
      <c r="F47" s="121">
        <v>7.857142857142857</v>
      </c>
      <c r="G47" s="50" t="s">
        <v>24</v>
      </c>
      <c r="H47" s="121">
        <v>7.857142857142857</v>
      </c>
      <c r="I47" s="52">
        <v>150000</v>
      </c>
      <c r="J47" s="52">
        <f aca="true" t="shared" si="4" ref="J47:J59">I47*4</f>
        <v>600000</v>
      </c>
      <c r="K47" s="54"/>
    </row>
    <row r="48" spans="1:11" ht="15.75">
      <c r="A48" s="114">
        <v>42</v>
      </c>
      <c r="B48" s="33">
        <v>1</v>
      </c>
      <c r="C48" s="111" t="s">
        <v>78</v>
      </c>
      <c r="D48" s="123" t="s">
        <v>84</v>
      </c>
      <c r="E48" s="34" t="s">
        <v>86</v>
      </c>
      <c r="F48" s="150">
        <v>8.047619047619047</v>
      </c>
      <c r="G48" s="35" t="s">
        <v>24</v>
      </c>
      <c r="H48" s="151">
        <v>8.047619047619047</v>
      </c>
      <c r="I48" s="58">
        <v>200000</v>
      </c>
      <c r="J48" s="37">
        <f t="shared" si="4"/>
        <v>800000</v>
      </c>
      <c r="K48" s="39"/>
    </row>
    <row r="49" spans="1:11" ht="15.75">
      <c r="A49" s="67">
        <v>43</v>
      </c>
      <c r="B49" s="48">
        <v>2</v>
      </c>
      <c r="C49" s="107" t="s">
        <v>75</v>
      </c>
      <c r="D49" s="105" t="s">
        <v>92</v>
      </c>
      <c r="E49" s="62" t="s">
        <v>86</v>
      </c>
      <c r="F49" s="152">
        <v>7.904761904761905</v>
      </c>
      <c r="G49" s="120" t="s">
        <v>24</v>
      </c>
      <c r="H49" s="153">
        <v>7.904761904761905</v>
      </c>
      <c r="I49" s="45">
        <v>150000</v>
      </c>
      <c r="J49" s="64">
        <f t="shared" si="4"/>
        <v>600000</v>
      </c>
      <c r="K49" s="54"/>
    </row>
    <row r="50" spans="1:11" ht="15.75">
      <c r="A50" s="114">
        <v>44</v>
      </c>
      <c r="B50" s="55">
        <v>1</v>
      </c>
      <c r="C50" s="103" t="s">
        <v>105</v>
      </c>
      <c r="D50" s="123" t="s">
        <v>93</v>
      </c>
      <c r="E50" s="34" t="s">
        <v>87</v>
      </c>
      <c r="F50" s="117">
        <v>8.666666666666666</v>
      </c>
      <c r="G50" s="35" t="s">
        <v>24</v>
      </c>
      <c r="H50" s="117">
        <v>8.666666666666666</v>
      </c>
      <c r="I50" s="37">
        <v>200000</v>
      </c>
      <c r="J50" s="37">
        <f t="shared" si="4"/>
        <v>800000</v>
      </c>
      <c r="K50" s="39"/>
    </row>
    <row r="51" spans="1:11" ht="15.75">
      <c r="A51" s="118">
        <v>45</v>
      </c>
      <c r="B51" s="41">
        <v>2</v>
      </c>
      <c r="C51" s="112" t="s">
        <v>106</v>
      </c>
      <c r="D51" s="122" t="s">
        <v>62</v>
      </c>
      <c r="E51" s="42" t="s">
        <v>87</v>
      </c>
      <c r="F51" s="171">
        <v>7.761904761904762</v>
      </c>
      <c r="G51" s="43" t="s">
        <v>24</v>
      </c>
      <c r="H51" s="171">
        <v>7.76190476190476</v>
      </c>
      <c r="I51" s="45">
        <v>150000</v>
      </c>
      <c r="J51" s="45">
        <f t="shared" si="4"/>
        <v>600000</v>
      </c>
      <c r="K51" s="54"/>
    </row>
    <row r="52" spans="1:11" ht="15.75">
      <c r="A52" s="67">
        <v>46</v>
      </c>
      <c r="B52" s="55">
        <v>3</v>
      </c>
      <c r="C52" s="199" t="s">
        <v>135</v>
      </c>
      <c r="D52" s="200" t="s">
        <v>43</v>
      </c>
      <c r="E52" s="42" t="s">
        <v>87</v>
      </c>
      <c r="F52" s="198">
        <v>7.67</v>
      </c>
      <c r="G52" s="63" t="s">
        <v>24</v>
      </c>
      <c r="H52" s="198">
        <v>7.67</v>
      </c>
      <c r="I52" s="132">
        <v>150000</v>
      </c>
      <c r="J52" s="132">
        <f t="shared" si="4"/>
        <v>600000</v>
      </c>
      <c r="K52" s="92"/>
    </row>
    <row r="53" spans="1:11" ht="15.75">
      <c r="A53" s="114">
        <v>47</v>
      </c>
      <c r="B53" s="141">
        <v>1</v>
      </c>
      <c r="C53" s="103" t="s">
        <v>108</v>
      </c>
      <c r="D53" s="123" t="s">
        <v>45</v>
      </c>
      <c r="E53" s="34" t="s">
        <v>88</v>
      </c>
      <c r="F53" s="117">
        <v>8.05</v>
      </c>
      <c r="G53" s="35" t="s">
        <v>24</v>
      </c>
      <c r="H53" s="117">
        <f>F53</f>
        <v>8.05</v>
      </c>
      <c r="I53" s="37">
        <v>200000</v>
      </c>
      <c r="J53" s="37">
        <f t="shared" si="4"/>
        <v>800000</v>
      </c>
      <c r="K53" s="39"/>
    </row>
    <row r="54" spans="1:11" ht="15.75">
      <c r="A54" s="118">
        <v>48</v>
      </c>
      <c r="B54" s="145">
        <v>2</v>
      </c>
      <c r="C54" s="107" t="s">
        <v>75</v>
      </c>
      <c r="D54" s="105" t="s">
        <v>95</v>
      </c>
      <c r="E54" s="62" t="s">
        <v>88</v>
      </c>
      <c r="F54" s="119">
        <v>7.86</v>
      </c>
      <c r="G54" s="120" t="s">
        <v>24</v>
      </c>
      <c r="H54" s="119">
        <f>F54</f>
        <v>7.86</v>
      </c>
      <c r="I54" s="64">
        <v>150000</v>
      </c>
      <c r="J54" s="64">
        <f>I54*4</f>
        <v>600000</v>
      </c>
      <c r="K54" s="66"/>
    </row>
    <row r="55" spans="1:11" ht="15.75">
      <c r="A55" s="118">
        <v>49</v>
      </c>
      <c r="B55" s="145">
        <v>3</v>
      </c>
      <c r="C55" s="107" t="s">
        <v>75</v>
      </c>
      <c r="D55" s="105" t="s">
        <v>95</v>
      </c>
      <c r="E55" s="62" t="s">
        <v>88</v>
      </c>
      <c r="F55" s="119">
        <v>7.71</v>
      </c>
      <c r="G55" s="120" t="s">
        <v>24</v>
      </c>
      <c r="H55" s="119">
        <f>F55</f>
        <v>7.71</v>
      </c>
      <c r="I55" s="64">
        <v>150000</v>
      </c>
      <c r="J55" s="64">
        <f t="shared" si="4"/>
        <v>600000</v>
      </c>
      <c r="K55" s="66"/>
    </row>
    <row r="56" spans="1:11" ht="15.75">
      <c r="A56" s="118">
        <v>50</v>
      </c>
      <c r="B56" s="145">
        <v>4</v>
      </c>
      <c r="C56" s="107" t="s">
        <v>50</v>
      </c>
      <c r="D56" s="105" t="s">
        <v>49</v>
      </c>
      <c r="E56" s="62" t="s">
        <v>88</v>
      </c>
      <c r="F56" s="119">
        <v>7.86</v>
      </c>
      <c r="G56" s="120" t="s">
        <v>24</v>
      </c>
      <c r="H56" s="119">
        <f>F56</f>
        <v>7.86</v>
      </c>
      <c r="I56" s="64">
        <v>150000</v>
      </c>
      <c r="J56" s="64">
        <f t="shared" si="4"/>
        <v>600000</v>
      </c>
      <c r="K56" s="66"/>
    </row>
    <row r="57" spans="1:11" ht="15.75">
      <c r="A57" s="118">
        <v>51</v>
      </c>
      <c r="B57" s="145">
        <v>5</v>
      </c>
      <c r="C57" s="107" t="s">
        <v>40</v>
      </c>
      <c r="D57" s="105" t="s">
        <v>100</v>
      </c>
      <c r="E57" s="62" t="s">
        <v>88</v>
      </c>
      <c r="F57" s="119">
        <v>7.81</v>
      </c>
      <c r="G57" s="120" t="s">
        <v>24</v>
      </c>
      <c r="H57" s="119">
        <f>F57</f>
        <v>7.81</v>
      </c>
      <c r="I57" s="64">
        <v>150000</v>
      </c>
      <c r="J57" s="64">
        <f t="shared" si="4"/>
        <v>600000</v>
      </c>
      <c r="K57" s="66"/>
    </row>
    <row r="58" spans="1:11" ht="15.75">
      <c r="A58" s="67">
        <v>52</v>
      </c>
      <c r="B58" s="145">
        <v>6</v>
      </c>
      <c r="C58" s="110" t="s">
        <v>111</v>
      </c>
      <c r="D58" s="138" t="s">
        <v>115</v>
      </c>
      <c r="E58" s="49" t="s">
        <v>88</v>
      </c>
      <c r="F58" s="121">
        <v>7.81</v>
      </c>
      <c r="G58" s="50" t="s">
        <v>24</v>
      </c>
      <c r="H58" s="121">
        <v>7.928571428571429</v>
      </c>
      <c r="I58" s="52">
        <v>150000</v>
      </c>
      <c r="J58" s="52">
        <f t="shared" si="4"/>
        <v>600000</v>
      </c>
      <c r="K58" s="54"/>
    </row>
    <row r="59" spans="1:11" ht="15.75">
      <c r="A59" s="114">
        <v>53</v>
      </c>
      <c r="B59" s="172">
        <v>1</v>
      </c>
      <c r="C59" s="165" t="s">
        <v>117</v>
      </c>
      <c r="D59" s="140" t="s">
        <v>43</v>
      </c>
      <c r="E59" s="166" t="s">
        <v>90</v>
      </c>
      <c r="F59" s="167">
        <v>8.142857142857142</v>
      </c>
      <c r="G59" s="173" t="s">
        <v>24</v>
      </c>
      <c r="H59" s="168">
        <f>F59</f>
        <v>8.142857142857142</v>
      </c>
      <c r="I59" s="169">
        <v>200000</v>
      </c>
      <c r="J59" s="169">
        <f t="shared" si="4"/>
        <v>800000</v>
      </c>
      <c r="K59" s="92"/>
    </row>
    <row r="60" spans="1:11" ht="15.75">
      <c r="A60" s="133"/>
      <c r="B60" s="14"/>
      <c r="C60" s="159" t="s">
        <v>125</v>
      </c>
      <c r="D60" s="160"/>
      <c r="E60" s="14"/>
      <c r="F60" s="14"/>
      <c r="G60" s="14"/>
      <c r="H60" s="14"/>
      <c r="I60" s="134"/>
      <c r="J60" s="96">
        <f>SUM(J7:J59)</f>
        <v>42150000</v>
      </c>
      <c r="K60" s="135"/>
    </row>
    <row r="61" spans="1:11" ht="15">
      <c r="A61" s="75"/>
      <c r="B61" s="75"/>
      <c r="C61" s="75"/>
      <c r="D61" s="75"/>
      <c r="E61" s="75"/>
      <c r="F61" s="75"/>
      <c r="G61" s="75"/>
      <c r="H61" s="75"/>
      <c r="I61" s="75"/>
      <c r="J61" s="76"/>
      <c r="K61" s="75"/>
    </row>
    <row r="62" spans="1:11" ht="17.25">
      <c r="A62" s="77"/>
      <c r="B62" s="77"/>
      <c r="C62" s="78" t="s">
        <v>52</v>
      </c>
      <c r="D62" s="78"/>
      <c r="E62" s="78"/>
      <c r="F62" s="78"/>
      <c r="G62" s="78" t="s">
        <v>138</v>
      </c>
      <c r="H62" s="79"/>
      <c r="I62" s="78"/>
      <c r="J62" s="80" t="s">
        <v>137</v>
      </c>
      <c r="K62" s="77"/>
    </row>
    <row r="63" spans="1:11" ht="15.75">
      <c r="A63" s="77"/>
      <c r="B63" s="77"/>
      <c r="C63" s="81"/>
      <c r="D63" s="81"/>
      <c r="E63" s="81"/>
      <c r="F63" s="81"/>
      <c r="G63" s="81"/>
      <c r="H63" s="82"/>
      <c r="I63" s="83"/>
      <c r="J63" s="83"/>
      <c r="K63" s="77"/>
    </row>
    <row r="64" spans="1:11" ht="15.75">
      <c r="A64" s="77"/>
      <c r="B64" s="77"/>
      <c r="C64" s="81"/>
      <c r="D64" s="81"/>
      <c r="E64" s="81"/>
      <c r="F64" s="81"/>
      <c r="G64" s="81"/>
      <c r="H64" s="82"/>
      <c r="I64" s="83"/>
      <c r="J64" s="83"/>
      <c r="K64" s="77"/>
    </row>
    <row r="65" spans="1:11" ht="15.75">
      <c r="A65" s="77"/>
      <c r="B65" s="77"/>
      <c r="C65" s="81"/>
      <c r="D65" s="81"/>
      <c r="E65" s="81"/>
      <c r="F65" s="81"/>
      <c r="G65" s="81"/>
      <c r="H65" s="82"/>
      <c r="I65" s="83"/>
      <c r="J65" s="83"/>
      <c r="K65" s="77"/>
    </row>
    <row r="66" spans="1:10" ht="18">
      <c r="A66" s="77"/>
      <c r="B66" s="77"/>
      <c r="C66" s="84"/>
      <c r="D66" s="84"/>
      <c r="E66" s="81"/>
      <c r="G66" s="85" t="s">
        <v>139</v>
      </c>
      <c r="H66" s="86"/>
      <c r="I66" s="85"/>
      <c r="J66" s="87" t="s">
        <v>136</v>
      </c>
    </row>
  </sheetData>
  <mergeCells count="4">
    <mergeCell ref="A1:D1"/>
    <mergeCell ref="E1:K1"/>
    <mergeCell ref="A2:C2"/>
    <mergeCell ref="E2:K2"/>
  </mergeCells>
  <printOptions/>
  <pageMargins left="0.44" right="0.3" top="0.54" bottom="0.5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 Luong</dc:creator>
  <cp:keywords/>
  <dc:description/>
  <cp:lastModifiedBy>NewWind</cp:lastModifiedBy>
  <cp:lastPrinted>2013-03-28T06:49:16Z</cp:lastPrinted>
  <dcterms:created xsi:type="dcterms:W3CDTF">2009-03-12T08:24:57Z</dcterms:created>
  <dcterms:modified xsi:type="dcterms:W3CDTF">2013-03-28T06:49:19Z</dcterms:modified>
  <cp:category/>
  <cp:version/>
  <cp:contentType/>
  <cp:contentStatus/>
</cp:coreProperties>
</file>