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00" windowHeight="9465" activeTab="1"/>
  </bookViews>
  <sheets>
    <sheet name="KTM2C" sheetId="1" r:id="rId1"/>
    <sheet name="KTM4B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<sst xmlns="http://schemas.openxmlformats.org/spreadsheetml/2006/main" count="673" uniqueCount="465">
  <si>
    <t>BẢNG ĐIỂM LỚP LIÊN THÔNG CAO ĐẲNG - ĐẠI  HỌC  NGÀNH  KHAI  THÁC K2C</t>
  </si>
  <si>
    <t xml:space="preserve"> </t>
  </si>
  <si>
    <t>TT</t>
  </si>
  <si>
    <t>Họ tên</t>
  </si>
  <si>
    <t>Ngày sinh</t>
  </si>
  <si>
    <t>Nơi sinh</t>
  </si>
  <si>
    <t>Nhập môn logic học</t>
  </si>
  <si>
    <t>Nhập môn xã hội học</t>
  </si>
  <si>
    <t>Toán cao cấp 1</t>
  </si>
  <si>
    <t>Toán cao cấp 2</t>
  </si>
  <si>
    <t>Vật lý</t>
  </si>
  <si>
    <t>Thuỷ lực</t>
  </si>
  <si>
    <t>Ngoại ngữ</t>
  </si>
  <si>
    <t>Địa chất CT-TV</t>
  </si>
  <si>
    <t>Kỳ 1</t>
  </si>
  <si>
    <t>Toán cao cấp 3</t>
  </si>
  <si>
    <t>Nguyên lý 
máy- CT máy</t>
  </si>
  <si>
    <t>Vận tải 
mỏ</t>
  </si>
  <si>
    <t>Quản trị
DN</t>
  </si>
  <si>
    <t>Khoan
nổ mìn</t>
  </si>
  <si>
    <t>Mặt
bằng
sân CN</t>
  </si>
  <si>
    <t>Đào
chống lò</t>
  </si>
  <si>
    <t>An toàn mỏ HL</t>
  </si>
  <si>
    <t>KT quặng bằng PPHL</t>
  </si>
  <si>
    <t>Công
nghệ
khai thác</t>
  </si>
  <si>
    <t>Mở vỉa KT
hầm lò</t>
  </si>
  <si>
    <t>Thông 
gió TN</t>
  </si>
  <si>
    <t>Nguyên 
lý Thiết kế</t>
  </si>
  <si>
    <t>Kỳ 2</t>
  </si>
  <si>
    <t>TBC
năm 2</t>
  </si>
  <si>
    <t>Soạn thảo văn bản</t>
  </si>
  <si>
    <t>TT kỹ thuật viên</t>
  </si>
  <si>
    <t>Điện khí 
hóa XN</t>
  </si>
  <si>
    <t>TT tốt nghiệp</t>
  </si>
  <si>
    <t>Kỳ 3</t>
  </si>
  <si>
    <t>Tổng điểm 3 kỳ</t>
  </si>
  <si>
    <t>Thi CS</t>
  </si>
  <si>
    <t>Thi CN</t>
  </si>
  <si>
    <t>Đồ án tốt nghiệp</t>
  </si>
  <si>
    <t>TBC khoá</t>
  </si>
  <si>
    <t>Giáo dục QP</t>
  </si>
  <si>
    <t>Giáo dục TC</t>
  </si>
  <si>
    <t xml:space="preserve">  </t>
  </si>
  <si>
    <t>Vũ Khắc</t>
  </si>
  <si>
    <t>Anh</t>
  </si>
  <si>
    <t>06/02/1987</t>
  </si>
  <si>
    <t>2-4</t>
  </si>
  <si>
    <t>Nguyễn Tiến</t>
  </si>
  <si>
    <t>Trần Tuấn</t>
  </si>
  <si>
    <t>28/12/1987</t>
  </si>
  <si>
    <t>Nguyễn Văn</t>
  </si>
  <si>
    <t>18/11/1983</t>
  </si>
  <si>
    <t>Phạm Văn</t>
  </si>
  <si>
    <t>Ba</t>
  </si>
  <si>
    <t>06/11/1988</t>
  </si>
  <si>
    <t>Bùi Văn</t>
  </si>
  <si>
    <t>Bắc</t>
  </si>
  <si>
    <t>09/12/1985</t>
  </si>
  <si>
    <t xml:space="preserve">Nguyễn Doãn </t>
  </si>
  <si>
    <t>Bằng</t>
  </si>
  <si>
    <t>24/06/1987</t>
  </si>
  <si>
    <t>Biên</t>
  </si>
  <si>
    <t>01/10/1987</t>
  </si>
  <si>
    <t>4-4</t>
  </si>
  <si>
    <t>Phan Văn</t>
  </si>
  <si>
    <t>Biển</t>
  </si>
  <si>
    <t>23/03/1987</t>
  </si>
  <si>
    <t>Chung</t>
  </si>
  <si>
    <t>02/01/1985</t>
  </si>
  <si>
    <t>Bùi Duy</t>
  </si>
  <si>
    <t>Công</t>
  </si>
  <si>
    <t>05/01/1986</t>
  </si>
  <si>
    <t>3-4</t>
  </si>
  <si>
    <t>Vũ Đình</t>
  </si>
  <si>
    <t>Cường</t>
  </si>
  <si>
    <t>11/02/1987</t>
  </si>
  <si>
    <t>Đại</t>
  </si>
  <si>
    <t>06/09/1986</t>
  </si>
  <si>
    <t>Trần Công</t>
  </si>
  <si>
    <t>02/07/1988</t>
  </si>
  <si>
    <t>Trần Trọng</t>
  </si>
  <si>
    <t>Doanh</t>
  </si>
  <si>
    <t>20/11/1987</t>
  </si>
  <si>
    <t xml:space="preserve">Phạm Văn </t>
  </si>
  <si>
    <t>Đông</t>
  </si>
  <si>
    <t>05/08/1988</t>
  </si>
  <si>
    <t xml:space="preserve">Nguyễn Đình </t>
  </si>
  <si>
    <t>04/02/1982</t>
  </si>
  <si>
    <t>Hoàng Văn</t>
  </si>
  <si>
    <t>Dư</t>
  </si>
  <si>
    <t>11/07/1987</t>
  </si>
  <si>
    <t>Vũ Văn</t>
  </si>
  <si>
    <t>Duẩn</t>
  </si>
  <si>
    <t>02/08/1987</t>
  </si>
  <si>
    <t>Lê Văn</t>
  </si>
  <si>
    <t>Dũng</t>
  </si>
  <si>
    <t>20/01/1987</t>
  </si>
  <si>
    <t xml:space="preserve">Vũ Văn </t>
  </si>
  <si>
    <t>01/05/1983</t>
  </si>
  <si>
    <t>21/01/1987</t>
  </si>
  <si>
    <t>Nguyễn Hữu</t>
  </si>
  <si>
    <t>Dương</t>
  </si>
  <si>
    <t>07/05/1986</t>
  </si>
  <si>
    <t>Phùng Văn</t>
  </si>
  <si>
    <t>Hà</t>
  </si>
  <si>
    <t>21/05/1986</t>
  </si>
  <si>
    <t>Trần Văn</t>
  </si>
  <si>
    <t>Hắc</t>
  </si>
  <si>
    <t>18/10/1987</t>
  </si>
  <si>
    <t>Hải</t>
  </si>
  <si>
    <t>28/06/1987</t>
  </si>
  <si>
    <t>14/10/1979</t>
  </si>
  <si>
    <t>Vũ Phương</t>
  </si>
  <si>
    <t>Hãn</t>
  </si>
  <si>
    <t>04/01/1982</t>
  </si>
  <si>
    <t>Hiến</t>
  </si>
  <si>
    <t>05/09/1986</t>
  </si>
  <si>
    <t>Cao Văn</t>
  </si>
  <si>
    <t>Hiển</t>
  </si>
  <si>
    <t>17/03/1983</t>
  </si>
  <si>
    <t>Đào Nghĩa</t>
  </si>
  <si>
    <t>Hiệp</t>
  </si>
  <si>
    <t>12/12/1988</t>
  </si>
  <si>
    <t>23/02/1987</t>
  </si>
  <si>
    <t>Lưu Thanh</t>
  </si>
  <si>
    <t>Hoà</t>
  </si>
  <si>
    <t>02/09/1986</t>
  </si>
  <si>
    <t>4-0</t>
  </si>
  <si>
    <t>Lê Tiến</t>
  </si>
  <si>
    <t>Hoạ</t>
  </si>
  <si>
    <t>16/05/1985</t>
  </si>
  <si>
    <t>Huân</t>
  </si>
  <si>
    <t>01/12/1985</t>
  </si>
  <si>
    <t>Hùng</t>
  </si>
  <si>
    <t>27/11/1987</t>
  </si>
  <si>
    <t>Tạ Văn</t>
  </si>
  <si>
    <t>Hưng</t>
  </si>
  <si>
    <t>24/08/1984</t>
  </si>
  <si>
    <t>4-3</t>
  </si>
  <si>
    <t>01/08/1988</t>
  </si>
  <si>
    <t>4-1</t>
  </si>
  <si>
    <t>Khang</t>
  </si>
  <si>
    <t>10/06/1986</t>
  </si>
  <si>
    <t>Ngô Văn</t>
  </si>
  <si>
    <t>Khởi</t>
  </si>
  <si>
    <t>04/10/1987</t>
  </si>
  <si>
    <t xml:space="preserve">Lưu Văn </t>
  </si>
  <si>
    <t>Kiên</t>
  </si>
  <si>
    <t>11/09/1986</t>
  </si>
  <si>
    <t>Phạm Trung</t>
  </si>
  <si>
    <t>03/11/1985</t>
  </si>
  <si>
    <t>Linh</t>
  </si>
  <si>
    <t>26/10/1983</t>
  </si>
  <si>
    <t>Bùi Thành</t>
  </si>
  <si>
    <t>Luân</t>
  </si>
  <si>
    <t>01/05/1987</t>
  </si>
  <si>
    <t>Nguyễn Xuân</t>
  </si>
  <si>
    <t>Lượng</t>
  </si>
  <si>
    <t>05/07/1987</t>
  </si>
  <si>
    <t>Tăng Văn</t>
  </si>
  <si>
    <t>Nam</t>
  </si>
  <si>
    <t>10/11/1988</t>
  </si>
  <si>
    <t>27/08/1987</t>
  </si>
  <si>
    <t>08/02/1987</t>
  </si>
  <si>
    <t>Nghĩa</t>
  </si>
  <si>
    <t>13/12/1987</t>
  </si>
  <si>
    <t>Lê Quang</t>
  </si>
  <si>
    <t>Ngọc</t>
  </si>
  <si>
    <t>05/10/1987</t>
  </si>
  <si>
    <t>Nguyễn Trọng</t>
  </si>
  <si>
    <t>Nhiệm</t>
  </si>
  <si>
    <t>10/01/1987</t>
  </si>
  <si>
    <t>Pha</t>
  </si>
  <si>
    <t>01/06/1985</t>
  </si>
  <si>
    <t>Phong</t>
  </si>
  <si>
    <t>25/01/1986</t>
  </si>
  <si>
    <t>Phúc</t>
  </si>
  <si>
    <t>04/11/1986</t>
  </si>
  <si>
    <t xml:space="preserve">5T6 </t>
  </si>
  <si>
    <t>Quý</t>
  </si>
  <si>
    <t>15/12/1985</t>
  </si>
  <si>
    <t>Quyết</t>
  </si>
  <si>
    <t>16/07/1985</t>
  </si>
  <si>
    <t>Nguyễn Đình</t>
  </si>
  <si>
    <t>Sang</t>
  </si>
  <si>
    <t>28/09/1984</t>
  </si>
  <si>
    <t>Tài</t>
  </si>
  <si>
    <t>25/06/1987</t>
  </si>
  <si>
    <t>Tân</t>
  </si>
  <si>
    <t>30/10/1986</t>
  </si>
  <si>
    <t>Thạch</t>
  </si>
  <si>
    <t>02/04/1987</t>
  </si>
  <si>
    <t>Thanh</t>
  </si>
  <si>
    <t>20/11/1986</t>
  </si>
  <si>
    <t>Thành</t>
  </si>
  <si>
    <t>23/02/1988</t>
  </si>
  <si>
    <t>Thu</t>
  </si>
  <si>
    <t>Đỗ Quang</t>
  </si>
  <si>
    <t>Thương</t>
  </si>
  <si>
    <t>10/12/1987</t>
  </si>
  <si>
    <t>Tiến</t>
  </si>
  <si>
    <t>01/11/1988</t>
  </si>
  <si>
    <t>Tống Văn</t>
  </si>
  <si>
    <t>Tiệp</t>
  </si>
  <si>
    <t>22/02/1986</t>
  </si>
  <si>
    <t>Trần Quốc</t>
  </si>
  <si>
    <t>Toàn</t>
  </si>
  <si>
    <t>04/11/1980</t>
  </si>
  <si>
    <t>Bùi Mạnh</t>
  </si>
  <si>
    <t>Trường</t>
  </si>
  <si>
    <t>12/06/1982</t>
  </si>
  <si>
    <t>Đỗ Xuân</t>
  </si>
  <si>
    <t>13/10/1988</t>
  </si>
  <si>
    <t>Tuấn</t>
  </si>
  <si>
    <t>Nguyễn Mạnh</t>
  </si>
  <si>
    <t>04/09/1988</t>
  </si>
  <si>
    <t>Tùng</t>
  </si>
  <si>
    <t>10/03/1985</t>
  </si>
  <si>
    <t>Ngọ Văn</t>
  </si>
  <si>
    <t>02/07/1984</t>
  </si>
  <si>
    <t>Vũ Thanh</t>
  </si>
  <si>
    <t>22/10/1982</t>
  </si>
  <si>
    <t>Tuyển</t>
  </si>
  <si>
    <t>29/07/1988</t>
  </si>
  <si>
    <t>Văn</t>
  </si>
  <si>
    <t>07/04/1988</t>
  </si>
  <si>
    <t>Hoàng Phó</t>
  </si>
  <si>
    <t>Vấn</t>
  </si>
  <si>
    <t>19/01/1988</t>
  </si>
  <si>
    <t>Viên</t>
  </si>
  <si>
    <t>14/11/1987</t>
  </si>
  <si>
    <t xml:space="preserve">Ngô Đình Quang </t>
  </si>
  <si>
    <t>Vịnh</t>
  </si>
  <si>
    <t>18/10/1988</t>
  </si>
  <si>
    <t>Nguyễn Sang</t>
  </si>
  <si>
    <t>Xuân</t>
  </si>
  <si>
    <t>26/08/1985</t>
  </si>
  <si>
    <t>Đoàn Văn</t>
  </si>
  <si>
    <t>Ứng</t>
  </si>
  <si>
    <t>3-0</t>
  </si>
  <si>
    <t>Thảo</t>
  </si>
  <si>
    <t>23/02/1984</t>
  </si>
  <si>
    <t>othi</t>
  </si>
  <si>
    <t>Xóa tên QĐ 41 ngày 28/06/2011</t>
  </si>
  <si>
    <t>Chương</t>
  </si>
  <si>
    <t>02/02/1985</t>
  </si>
  <si>
    <t>26/08/1986</t>
  </si>
  <si>
    <t>Nguyễn Đăng</t>
  </si>
  <si>
    <t>Hương</t>
  </si>
  <si>
    <t>10/05/1987</t>
  </si>
  <si>
    <t>Trịnh Công</t>
  </si>
  <si>
    <t>Pho</t>
  </si>
  <si>
    <t>16/09/1988</t>
  </si>
  <si>
    <t>Trương Văn</t>
  </si>
  <si>
    <t>Đức</t>
  </si>
  <si>
    <t>01/09/1985</t>
  </si>
  <si>
    <t>Lục Ngạn-Bắc Giang</t>
  </si>
  <si>
    <t>qst</t>
  </si>
  <si>
    <t>Đặng Tiến</t>
  </si>
  <si>
    <t>Đạt</t>
  </si>
  <si>
    <t>15/02/1986</t>
  </si>
  <si>
    <t>Vũ Hồng</t>
  </si>
  <si>
    <t>Tuân</t>
  </si>
  <si>
    <t>22/02/1985</t>
  </si>
  <si>
    <t>Nguyễn Sĩ</t>
  </si>
  <si>
    <t>Trung</t>
  </si>
  <si>
    <t>25/07/1988</t>
  </si>
  <si>
    <t xml:space="preserve">Lê Anh </t>
  </si>
  <si>
    <t>28/06/1981</t>
  </si>
  <si>
    <t>Trịnh Văn</t>
  </si>
  <si>
    <t>15/07/1987</t>
  </si>
  <si>
    <t>Chu Công</t>
  </si>
  <si>
    <t>Toanh</t>
  </si>
  <si>
    <t>06/05/1988</t>
  </si>
  <si>
    <t>o thi</t>
  </si>
  <si>
    <t>Lâm</t>
  </si>
  <si>
    <t>13/07/1985</t>
  </si>
  <si>
    <t>Cách</t>
  </si>
  <si>
    <t>BẢNG TỔNG HỢP KẾT QUẢ HỌC TẬP LỚP LIÊN THÔNG TC - CĐ KỸ THUẬT MỎ K4B</t>
  </si>
  <si>
    <t>Liên thông TC-CĐ Khai thác K4b</t>
  </si>
  <si>
    <t>Họ và tên</t>
  </si>
  <si>
    <t>Những NLCB của CNM</t>
  </si>
  <si>
    <t>Đường lối CM của ĐCSVN</t>
  </si>
  <si>
    <t>TTHCM</t>
  </si>
  <si>
    <t>Toán I</t>
  </si>
  <si>
    <t>Hoá</t>
  </si>
  <si>
    <t>Môi trường</t>
  </si>
  <si>
    <t>Acad</t>
  </si>
  <si>
    <t>Trắc địa</t>
  </si>
  <si>
    <t>Kỳ I</t>
  </si>
  <si>
    <t>Toán II</t>
  </si>
  <si>
    <t>Cơ LT+ SBVL</t>
  </si>
  <si>
    <t>Khoan nổ mìn</t>
  </si>
  <si>
    <t>ĐKH XN mỏ</t>
  </si>
  <si>
    <t>Vật liệu mỏ</t>
  </si>
  <si>
    <t>Vận tải mỏ</t>
  </si>
  <si>
    <t>KTDN</t>
  </si>
  <si>
    <t>ĐC mỏ - ĐCTV-CT</t>
  </si>
  <si>
    <t>Cơ lý đá</t>
  </si>
  <si>
    <t>Tin ứng dụng</t>
  </si>
  <si>
    <t>Mở vỉa</t>
  </si>
  <si>
    <t>Đào chống lò</t>
  </si>
  <si>
    <t>Công nghệ KT</t>
  </si>
  <si>
    <t>Kỳ II</t>
  </si>
  <si>
    <t>Thông gió thoát nước</t>
  </si>
  <si>
    <t>Nguyên lý TK mỏ hầm lò</t>
  </si>
  <si>
    <t>Thiết bị mỏ</t>
  </si>
  <si>
    <t>Kỹ thuật KTLT</t>
  </si>
  <si>
    <t>TT địa chất</t>
  </si>
  <si>
    <t>TT trắc địa</t>
  </si>
  <si>
    <t>TT phòng KT</t>
  </si>
  <si>
    <t>TT chỉ huy sx và TT TN</t>
  </si>
  <si>
    <t>Kỳ III</t>
  </si>
  <si>
    <t>TB Khoá học</t>
  </si>
  <si>
    <t>Thi LLCT</t>
  </si>
  <si>
    <t>TBC
TN</t>
  </si>
  <si>
    <t>GDQP</t>
  </si>
  <si>
    <t>Số trình</t>
  </si>
  <si>
    <t>Vũ Hữu</t>
  </si>
  <si>
    <t>Chiều</t>
  </si>
  <si>
    <t>11/11/1976</t>
  </si>
  <si>
    <t>Phù Tiên-Hải Hưng</t>
  </si>
  <si>
    <t>10/06/1989</t>
  </si>
  <si>
    <t>Cẩm Phả-Quảng Ninh</t>
  </si>
  <si>
    <t>Nguyễn Đức</t>
  </si>
  <si>
    <t>Cương</t>
  </si>
  <si>
    <t>30/07/1980</t>
  </si>
  <si>
    <t>4-2</t>
  </si>
  <si>
    <t>20/03/1984</t>
  </si>
  <si>
    <t>Tiên Lãng-Hải Phòng</t>
  </si>
  <si>
    <t>19/03/1987</t>
  </si>
  <si>
    <t>Quỳnh Phụ-Thái Bình</t>
  </si>
  <si>
    <t xml:space="preserve">Ngô Văn </t>
  </si>
  <si>
    <t>Đãng</t>
  </si>
  <si>
    <t>05/03/1977</t>
  </si>
  <si>
    <t>Đông Hưng-Thái Bình</t>
  </si>
  <si>
    <t>Định</t>
  </si>
  <si>
    <t>27/03/1975</t>
  </si>
  <si>
    <t>Hòn Gai-Quảng Ninh</t>
  </si>
  <si>
    <t>Vũ Duy</t>
  </si>
  <si>
    <t>Đoàn</t>
  </si>
  <si>
    <t>20/10/1970</t>
  </si>
  <si>
    <t>Hưng Hà-Thái Bình</t>
  </si>
  <si>
    <t>Nguyễn Đạt</t>
  </si>
  <si>
    <t>10/05/1984</t>
  </si>
  <si>
    <t>Nguyễn Viết</t>
  </si>
  <si>
    <t>19/10/1988</t>
  </si>
  <si>
    <t>Hứa</t>
  </si>
  <si>
    <t>14/09/1976</t>
  </si>
  <si>
    <t>Nguyễn Duy</t>
  </si>
  <si>
    <t>24/09/1988</t>
  </si>
  <si>
    <t>Chí Linh-Hải Dương</t>
  </si>
  <si>
    <t>25/02/1985</t>
  </si>
  <si>
    <t>Quảng Xương-Thanh Hoá</t>
  </si>
  <si>
    <t>Thái Thuỵ-Thái Bình</t>
  </si>
  <si>
    <t>Phan Bá</t>
  </si>
  <si>
    <t>Lanh</t>
  </si>
  <si>
    <t>10/11/1983</t>
  </si>
  <si>
    <t>Quế Võ - Bắc Ninh</t>
  </si>
  <si>
    <t>Lĩnh</t>
  </si>
  <si>
    <t>02/09/1975</t>
  </si>
  <si>
    <t>16/02/1982</t>
  </si>
  <si>
    <t>Nam Sách - Hải Dương</t>
  </si>
  <si>
    <t xml:space="preserve">Hoàng Văn </t>
  </si>
  <si>
    <t>Năm</t>
  </si>
  <si>
    <t>22/03/1989</t>
  </si>
  <si>
    <t>Hữu Lũng - Lạng Sơn</t>
  </si>
  <si>
    <t>Nghị</t>
  </si>
  <si>
    <t>20/10/1987</t>
  </si>
  <si>
    <t>Nhàn</t>
  </si>
  <si>
    <t>20/03/1989</t>
  </si>
  <si>
    <t>Nguyễn Ngọc</t>
  </si>
  <si>
    <t>Phố</t>
  </si>
  <si>
    <t>04/03/1986</t>
  </si>
  <si>
    <t>Trực Ninh-Nam Định</t>
  </si>
  <si>
    <t>20/04/1987</t>
  </si>
  <si>
    <t>Thiệu Hóa - Thanh Hóa</t>
  </si>
  <si>
    <t>Đỗ Văn</t>
  </si>
  <si>
    <t>Phường</t>
  </si>
  <si>
    <t>06/12/1986</t>
  </si>
  <si>
    <t>Phương</t>
  </si>
  <si>
    <t>20/10/1984</t>
  </si>
  <si>
    <t>Triệu Sơn - Thanh Hóa</t>
  </si>
  <si>
    <t>Phạm Mạnh</t>
  </si>
  <si>
    <t>07/07/1985</t>
  </si>
  <si>
    <t>Quỳ Hợp-Nghệ An</t>
  </si>
  <si>
    <t xml:space="preserve">Trịnh Hữu </t>
  </si>
  <si>
    <t>Sử</t>
  </si>
  <si>
    <t>10/07/1973</t>
  </si>
  <si>
    <t>Thọ Xuân - Thanh Hóa</t>
  </si>
  <si>
    <t>Tâm</t>
  </si>
  <si>
    <t>26/07/1987</t>
  </si>
  <si>
    <t>Thanh Hà - Hải Dương</t>
  </si>
  <si>
    <t>Lê Cảnh</t>
  </si>
  <si>
    <t>Thắng</t>
  </si>
  <si>
    <t>20/08/1986</t>
  </si>
  <si>
    <t>Anh Sơn-Nghệ An</t>
  </si>
  <si>
    <t>05/02/1985</t>
  </si>
  <si>
    <t>Đô Lương-Nghệ An</t>
  </si>
  <si>
    <t>Nguyễn Gia</t>
  </si>
  <si>
    <t>18/04/1975</t>
  </si>
  <si>
    <t>Ninh Thanh-Hải Hưng</t>
  </si>
  <si>
    <t>Thịnh</t>
  </si>
  <si>
    <t>06/06/1975</t>
  </si>
  <si>
    <t>Lương Đức</t>
  </si>
  <si>
    <t>09/10/1989</t>
  </si>
  <si>
    <t>Vũ Thư-Thái Bình</t>
  </si>
  <si>
    <t>Tiêm</t>
  </si>
  <si>
    <t>28/12/1976</t>
  </si>
  <si>
    <t>Kiến Xương - Thái Bình</t>
  </si>
  <si>
    <t>Nguyễn Thiện</t>
  </si>
  <si>
    <t>Thuấn</t>
  </si>
  <si>
    <t>10/02/1986</t>
  </si>
  <si>
    <t>Trần Đại Đức</t>
  </si>
  <si>
    <t>03/09/1989</t>
  </si>
  <si>
    <t>Trìu</t>
  </si>
  <si>
    <t>15/02/1974</t>
  </si>
  <si>
    <t>Vũ Mạnh</t>
  </si>
  <si>
    <t>19/03/1973</t>
  </si>
  <si>
    <t>03/05/1987</t>
  </si>
  <si>
    <t>Đồng Như</t>
  </si>
  <si>
    <t>19/10/1987</t>
  </si>
  <si>
    <t>Vũ Đức</t>
  </si>
  <si>
    <t>10/09/1973</t>
  </si>
  <si>
    <t>01/02/1972</t>
  </si>
  <si>
    <t>Viện</t>
  </si>
  <si>
    <t>26/03/1972</t>
  </si>
  <si>
    <t xml:space="preserve">Trần Đức </t>
  </si>
  <si>
    <t>Việt</t>
  </si>
  <si>
    <t>23/02/1989</t>
  </si>
  <si>
    <t>Vũ</t>
  </si>
  <si>
    <t>10/03/1986</t>
  </si>
  <si>
    <t>Lập Thạch-Vĩnh Phúc</t>
  </si>
  <si>
    <t>Yên</t>
  </si>
  <si>
    <t>01/05/1977</t>
  </si>
  <si>
    <t>Tam Nông - Phú Thọ</t>
  </si>
  <si>
    <t>Miền</t>
  </si>
  <si>
    <t>22/08/1985</t>
  </si>
  <si>
    <t>Phù Cừ-Hưng Yên</t>
  </si>
  <si>
    <t>Xóa tên QĐ 50 ngày 28/6/2011</t>
  </si>
  <si>
    <t>Phạm Quang</t>
  </si>
  <si>
    <t>01/05/1989</t>
  </si>
  <si>
    <t>Ninh Giang-Hải Dương</t>
  </si>
  <si>
    <t>Thế</t>
  </si>
  <si>
    <t>05/11/1988</t>
  </si>
  <si>
    <t>Giao Thuỷ-Nam Định</t>
  </si>
  <si>
    <t>Tú</t>
  </si>
  <si>
    <t>06/02/1985</t>
  </si>
  <si>
    <t>Bùi Quang</t>
  </si>
  <si>
    <t>19/12/1987</t>
  </si>
  <si>
    <t>Triều</t>
  </si>
  <si>
    <t>02/10/1975</t>
  </si>
  <si>
    <t>Tứ Kỳ-Hải Dương</t>
  </si>
  <si>
    <t>Kháng</t>
  </si>
  <si>
    <t>Bảo lưu: QĐ 97/QĐ-ĐHCNQN ngày 27/04/2011</t>
  </si>
  <si>
    <t>Quách Mạnh</t>
  </si>
  <si>
    <t>06/10/1987</t>
  </si>
  <si>
    <t>Quang</t>
  </si>
  <si>
    <t>07/03/1988</t>
  </si>
  <si>
    <t>Cảnh</t>
  </si>
  <si>
    <t>11/07/1988</t>
  </si>
  <si>
    <t>Người lập</t>
  </si>
  <si>
    <t>Trưởng khoa</t>
  </si>
  <si>
    <t>Trương Trung Thành</t>
  </si>
  <si>
    <t>Đỗ Quý Hiệp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</si>
</sst>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9">
    <font>
      <sz val="12"/>
      <name val="Times New Roman"/>
      <family val="0"/>
    </font>
    <font>
      <b/>
      <sz val="12"/>
      <name val="Times New Roman"/>
      <family val="1"/>
    </font>
    <font>
      <sz val="12"/>
      <name val=".VnTime"/>
      <family val="2"/>
    </font>
    <font>
      <b/>
      <i/>
      <sz val="12"/>
      <color indexed="10"/>
      <name val=".VnTime"/>
      <family val="2"/>
    </font>
    <font>
      <b/>
      <i/>
      <sz val="12"/>
      <name val=".VnTime"/>
      <family val="2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sz val="13"/>
      <name val=".VnTime"/>
      <family val="2"/>
    </font>
    <font>
      <i/>
      <sz val="12"/>
      <name val=".VnTime"/>
      <family val="2"/>
    </font>
    <font>
      <sz val="13"/>
      <color indexed="8"/>
      <name val=".VnTime"/>
      <family val="2"/>
    </font>
    <font>
      <sz val="13"/>
      <name val=".VnTimeH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.vntime"/>
      <family val="2"/>
    </font>
    <font>
      <b/>
      <sz val="12"/>
      <color indexed="10"/>
      <name val=".vntime"/>
      <family val="2"/>
    </font>
    <font>
      <b/>
      <sz val="12"/>
      <color indexed="10"/>
      <name val="Times New Roman"/>
      <family val="1"/>
    </font>
    <font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>
        <color indexed="63"/>
      </left>
      <right style="thin"/>
      <top style="thin"/>
      <bottom style="dott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 style="dashed"/>
      <top style="dash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/>
    </xf>
    <xf numFmtId="0" fontId="2" fillId="0" borderId="12" xfId="0" applyFont="1" applyBorder="1" applyAlignment="1" quotePrefix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" fontId="2" fillId="0" borderId="12" xfId="0" applyNumberFormat="1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9" fillId="0" borderId="24" xfId="0" applyNumberFormat="1" applyFont="1" applyFill="1" applyBorder="1" applyAlignment="1">
      <alignment vertical="top" wrapText="1"/>
    </xf>
    <xf numFmtId="0" fontId="9" fillId="0" borderId="25" xfId="0" applyNumberFormat="1" applyFont="1" applyFill="1" applyBorder="1" applyAlignment="1">
      <alignment vertical="top" wrapText="1"/>
    </xf>
    <xf numFmtId="49" fontId="9" fillId="0" borderId="26" xfId="0" applyNumberFormat="1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vertical="top" wrapText="1"/>
    </xf>
    <xf numFmtId="0" fontId="9" fillId="3" borderId="11" xfId="0" applyNumberFormat="1" applyFont="1" applyFill="1" applyBorder="1" applyAlignment="1">
      <alignment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 applyAlignment="1" quotePrefix="1">
      <alignment horizontal="center"/>
    </xf>
    <xf numFmtId="2" fontId="3" fillId="3" borderId="13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 horizontal="center"/>
    </xf>
    <xf numFmtId="4" fontId="3" fillId="3" borderId="18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2" fillId="3" borderId="0" xfId="0" applyFont="1" applyFill="1" applyAlignment="1">
      <alignment vertical="center"/>
    </xf>
    <xf numFmtId="0" fontId="9" fillId="3" borderId="31" xfId="0" applyNumberFormat="1" applyFont="1" applyFill="1" applyBorder="1" applyAlignment="1">
      <alignment vertical="top" wrapText="1"/>
    </xf>
    <xf numFmtId="0" fontId="9" fillId="3" borderId="32" xfId="0" applyNumberFormat="1" applyFont="1" applyFill="1" applyBorder="1" applyAlignment="1">
      <alignment vertical="top" wrapText="1"/>
    </xf>
    <xf numFmtId="14" fontId="7" fillId="3" borderId="19" xfId="0" applyNumberFormat="1" applyFont="1" applyFill="1" applyBorder="1" applyAlignment="1">
      <alignment horizontal="center" vertical="top" wrapText="1"/>
    </xf>
    <xf numFmtId="0" fontId="10" fillId="3" borderId="2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3" borderId="0" xfId="0" applyFont="1" applyFill="1" applyBorder="1" applyAlignment="1" quotePrefix="1">
      <alignment horizontal="center" vertical="center"/>
    </xf>
    <xf numFmtId="0" fontId="9" fillId="3" borderId="0" xfId="0" applyNumberFormat="1" applyFont="1" applyFill="1" applyBorder="1" applyAlignment="1">
      <alignment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 quotePrefix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14" fillId="5" borderId="10" xfId="0" applyNumberFormat="1" applyFont="1" applyFill="1" applyBorder="1" applyAlignment="1">
      <alignment vertical="top" wrapText="1"/>
    </xf>
    <xf numFmtId="0" fontId="2" fillId="5" borderId="0" xfId="0" applyFont="1" applyFill="1" applyAlignment="1">
      <alignment vertical="center"/>
    </xf>
    <xf numFmtId="0" fontId="7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7" fillId="5" borderId="10" xfId="0" applyFont="1" applyFill="1" applyBorder="1" applyAlignment="1" quotePrefix="1">
      <alignment horizontal="center" vertical="center"/>
    </xf>
    <xf numFmtId="0" fontId="9" fillId="5" borderId="10" xfId="0" applyNumberFormat="1" applyFont="1" applyFill="1" applyBorder="1" applyAlignment="1">
      <alignment vertical="top" wrapText="1"/>
    </xf>
    <xf numFmtId="0" fontId="9" fillId="5" borderId="11" xfId="0" applyNumberFormat="1" applyFont="1" applyFill="1" applyBorder="1" applyAlignment="1">
      <alignment vertical="top" wrapText="1"/>
    </xf>
    <xf numFmtId="49" fontId="9" fillId="5" borderId="12" xfId="0" applyNumberFormat="1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2" fontId="15" fillId="5" borderId="12" xfId="0" applyNumberFormat="1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top" wrapText="1"/>
    </xf>
    <xf numFmtId="0" fontId="10" fillId="5" borderId="29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5" borderId="12" xfId="0" applyNumberFormat="1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5" borderId="10" xfId="0" applyFont="1" applyFill="1" applyBorder="1" applyAlignment="1" quotePrefix="1">
      <alignment horizontal="center" vertical="center"/>
    </xf>
    <xf numFmtId="2" fontId="3" fillId="5" borderId="13" xfId="0" applyNumberFormat="1" applyFont="1" applyFill="1" applyBorder="1" applyAlignment="1">
      <alignment horizontal="center"/>
    </xf>
    <xf numFmtId="4" fontId="3" fillId="5" borderId="17" xfId="0" applyNumberFormat="1" applyFont="1" applyFill="1" applyBorder="1" applyAlignment="1">
      <alignment horizontal="center"/>
    </xf>
    <xf numFmtId="4" fontId="3" fillId="5" borderId="18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9" fillId="5" borderId="34" xfId="0" applyNumberFormat="1" applyFont="1" applyFill="1" applyBorder="1" applyAlignment="1">
      <alignment vertical="top" wrapText="1"/>
    </xf>
    <xf numFmtId="0" fontId="9" fillId="5" borderId="35" xfId="0" applyNumberFormat="1" applyFont="1" applyFill="1" applyBorder="1" applyAlignment="1">
      <alignment vertical="top" wrapText="1"/>
    </xf>
    <xf numFmtId="49" fontId="9" fillId="5" borderId="29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64" fontId="7" fillId="3" borderId="0" xfId="0" applyNumberFormat="1" applyFont="1" applyFill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6" fillId="0" borderId="21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36" xfId="0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 vertical="top" wrapText="1"/>
    </xf>
    <xf numFmtId="0" fontId="9" fillId="0" borderId="29" xfId="0" applyNumberFormat="1" applyFont="1" applyFill="1" applyBorder="1" applyAlignment="1">
      <alignment horizontal="center" vertical="top" wrapText="1"/>
    </xf>
    <xf numFmtId="4" fontId="16" fillId="0" borderId="3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9" fillId="0" borderId="34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4" fontId="16" fillId="0" borderId="29" xfId="0" applyNumberFormat="1" applyFont="1" applyFill="1" applyBorder="1" applyAlignment="1">
      <alignment/>
    </xf>
    <xf numFmtId="0" fontId="16" fillId="0" borderId="29" xfId="0" applyFont="1" applyFill="1" applyBorder="1" applyAlignment="1">
      <alignment/>
    </xf>
    <xf numFmtId="4" fontId="16" fillId="0" borderId="3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4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34" xfId="0" applyNumberFormat="1" applyFont="1" applyFill="1" applyBorder="1" applyAlignment="1">
      <alignment vertical="top" wrapText="1"/>
    </xf>
    <xf numFmtId="0" fontId="9" fillId="0" borderId="35" xfId="0" applyNumberFormat="1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color rgb="FFFF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128"/>
  <sheetViews>
    <sheetView workbookViewId="0" topLeftCell="A73">
      <selection activeCell="J89" sqref="J89"/>
    </sheetView>
  </sheetViews>
  <sheetFormatPr defaultColWidth="9.00390625" defaultRowHeight="15.75"/>
  <cols>
    <col min="1" max="1" width="4.50390625" style="5" customWidth="1"/>
    <col min="2" max="2" width="15.00390625" style="5" customWidth="1"/>
    <col min="3" max="3" width="7.75390625" style="5" customWidth="1"/>
    <col min="4" max="4" width="12.50390625" style="154" customWidth="1"/>
    <col min="5" max="5" width="27.50390625" style="5" hidden="1" customWidth="1"/>
    <col min="6" max="8" width="4.125" style="7" customWidth="1"/>
    <col min="9" max="9" width="4.75390625" style="7" customWidth="1"/>
    <col min="10" max="17" width="4.125" style="7" customWidth="1"/>
    <col min="18" max="18" width="4.75390625" style="7" customWidth="1"/>
    <col min="19" max="21" width="4.125" style="7" customWidth="1"/>
    <col min="22" max="22" width="5.25390625" style="8" customWidth="1"/>
    <col min="23" max="24" width="4.125" style="7" customWidth="1"/>
    <col min="25" max="26" width="4.625" style="7" customWidth="1"/>
    <col min="27" max="38" width="4.125" style="7" customWidth="1"/>
    <col min="39" max="40" width="4.75390625" style="7" customWidth="1"/>
    <col min="41" max="42" width="4.125" style="7" customWidth="1"/>
    <col min="43" max="43" width="6.25390625" style="7" customWidth="1"/>
    <col min="44" max="48" width="4.125" style="7" customWidth="1"/>
    <col min="49" max="50" width="5.25390625" style="8" customWidth="1"/>
    <col min="51" max="58" width="4.125" style="7" customWidth="1"/>
    <col min="59" max="59" width="5.25390625" style="8" customWidth="1"/>
    <col min="60" max="60" width="6.00390625" style="8" customWidth="1"/>
    <col min="61" max="62" width="6.00390625" style="10" customWidth="1"/>
    <col min="63" max="64" width="4.125" style="7" customWidth="1"/>
    <col min="65" max="65" width="6.25390625" style="8" customWidth="1"/>
    <col min="66" max="66" width="14.75390625" style="8" customWidth="1"/>
    <col min="67" max="68" width="4.125" style="7" customWidth="1"/>
    <col min="69" max="70" width="4.00390625" style="5" customWidth="1"/>
    <col min="71" max="16384" width="9.00390625" style="5" customWidth="1"/>
  </cols>
  <sheetData>
    <row r="1" spans="1:68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2"/>
      <c r="AZ1" s="2"/>
      <c r="BA1" s="2"/>
      <c r="BB1" s="2"/>
      <c r="BC1" s="2"/>
      <c r="BD1" s="2"/>
      <c r="BE1" s="2"/>
      <c r="BF1" s="2"/>
      <c r="BG1" s="3"/>
      <c r="BH1" s="3"/>
      <c r="BI1" s="4"/>
      <c r="BJ1" s="4"/>
      <c r="BK1" s="2"/>
      <c r="BL1" s="2"/>
      <c r="BM1" s="3"/>
      <c r="BN1" s="3"/>
      <c r="BO1" s="2"/>
      <c r="BP1" s="2"/>
    </row>
    <row r="2" spans="1:32" ht="22.5" customHeight="1">
      <c r="A2" s="6"/>
      <c r="B2" s="6"/>
      <c r="C2" s="6"/>
      <c r="D2" s="6"/>
      <c r="E2" s="6"/>
      <c r="K2" s="7" t="s">
        <v>1</v>
      </c>
      <c r="R2" s="7" t="s">
        <v>1</v>
      </c>
      <c r="Y2" s="7" t="s">
        <v>1</v>
      </c>
      <c r="AE2" s="9"/>
      <c r="AF2" s="9"/>
    </row>
    <row r="3" spans="1:70" ht="47.25" customHeight="1">
      <c r="A3" s="11" t="s">
        <v>2</v>
      </c>
      <c r="B3" s="12" t="s">
        <v>3</v>
      </c>
      <c r="C3" s="13"/>
      <c r="D3" s="14" t="s">
        <v>4</v>
      </c>
      <c r="E3" s="15" t="s">
        <v>5</v>
      </c>
      <c r="F3" s="16" t="s">
        <v>6</v>
      </c>
      <c r="G3" s="17"/>
      <c r="H3" s="16" t="s">
        <v>7</v>
      </c>
      <c r="I3" s="17"/>
      <c r="J3" s="16" t="s">
        <v>8</v>
      </c>
      <c r="K3" s="17"/>
      <c r="L3" s="16" t="s">
        <v>9</v>
      </c>
      <c r="M3" s="17"/>
      <c r="N3" s="16" t="s">
        <v>10</v>
      </c>
      <c r="O3" s="17"/>
      <c r="P3" s="16" t="s">
        <v>11</v>
      </c>
      <c r="Q3" s="17"/>
      <c r="R3" s="16" t="s">
        <v>12</v>
      </c>
      <c r="S3" s="17"/>
      <c r="T3" s="16" t="s">
        <v>13</v>
      </c>
      <c r="U3" s="17"/>
      <c r="V3" s="18" t="s">
        <v>14</v>
      </c>
      <c r="W3" s="16" t="s">
        <v>15</v>
      </c>
      <c r="X3" s="17"/>
      <c r="Y3" s="16" t="s">
        <v>16</v>
      </c>
      <c r="Z3" s="17"/>
      <c r="AA3" s="16" t="s">
        <v>17</v>
      </c>
      <c r="AB3" s="17"/>
      <c r="AC3" s="16" t="s">
        <v>18</v>
      </c>
      <c r="AD3" s="17"/>
      <c r="AE3" s="16" t="s">
        <v>19</v>
      </c>
      <c r="AF3" s="17"/>
      <c r="AG3" s="16" t="s">
        <v>20</v>
      </c>
      <c r="AH3" s="17"/>
      <c r="AI3" s="16" t="s">
        <v>21</v>
      </c>
      <c r="AJ3" s="17"/>
      <c r="AK3" s="16" t="s">
        <v>22</v>
      </c>
      <c r="AL3" s="17"/>
      <c r="AM3" s="16" t="s">
        <v>23</v>
      </c>
      <c r="AN3" s="17"/>
      <c r="AO3" s="16" t="s">
        <v>24</v>
      </c>
      <c r="AP3" s="17"/>
      <c r="AQ3" s="16" t="s">
        <v>25</v>
      </c>
      <c r="AR3" s="17"/>
      <c r="AS3" s="16" t="s">
        <v>26</v>
      </c>
      <c r="AT3" s="17"/>
      <c r="AU3" s="16" t="s">
        <v>27</v>
      </c>
      <c r="AV3" s="17"/>
      <c r="AW3" s="18" t="s">
        <v>28</v>
      </c>
      <c r="AX3" s="19" t="s">
        <v>29</v>
      </c>
      <c r="AY3" s="16" t="s">
        <v>30</v>
      </c>
      <c r="AZ3" s="17"/>
      <c r="BA3" s="16" t="s">
        <v>31</v>
      </c>
      <c r="BB3" s="17"/>
      <c r="BC3" s="20" t="s">
        <v>32</v>
      </c>
      <c r="BD3" s="21"/>
      <c r="BE3" s="16" t="s">
        <v>33</v>
      </c>
      <c r="BF3" s="17"/>
      <c r="BG3" s="22" t="s">
        <v>34</v>
      </c>
      <c r="BH3" s="22" t="s">
        <v>35</v>
      </c>
      <c r="BI3" s="22" t="s">
        <v>36</v>
      </c>
      <c r="BJ3" s="22" t="s">
        <v>37</v>
      </c>
      <c r="BK3" s="16" t="s">
        <v>38</v>
      </c>
      <c r="BL3" s="17"/>
      <c r="BM3" s="22" t="s">
        <v>39</v>
      </c>
      <c r="BN3" s="22"/>
      <c r="BO3" s="16" t="s">
        <v>40</v>
      </c>
      <c r="BP3" s="17"/>
      <c r="BQ3" s="16" t="s">
        <v>41</v>
      </c>
      <c r="BR3" s="17"/>
    </row>
    <row r="4" spans="1:70" s="33" customFormat="1" ht="22.5" customHeight="1">
      <c r="A4" s="23"/>
      <c r="B4" s="24"/>
      <c r="C4" s="25"/>
      <c r="D4" s="26"/>
      <c r="E4" s="27"/>
      <c r="F4" s="28">
        <v>3</v>
      </c>
      <c r="G4" s="28"/>
      <c r="H4" s="28">
        <v>3</v>
      </c>
      <c r="I4" s="28"/>
      <c r="J4" s="28">
        <v>2</v>
      </c>
      <c r="K4" s="28"/>
      <c r="L4" s="28">
        <v>2</v>
      </c>
      <c r="M4" s="28"/>
      <c r="N4" s="28">
        <v>3</v>
      </c>
      <c r="O4" s="28"/>
      <c r="P4" s="28">
        <v>3</v>
      </c>
      <c r="Q4" s="28"/>
      <c r="R4" s="28">
        <v>5</v>
      </c>
      <c r="S4" s="28"/>
      <c r="T4" s="28">
        <v>2</v>
      </c>
      <c r="U4" s="28"/>
      <c r="V4" s="29">
        <f>SUM(F4:T4)</f>
        <v>23</v>
      </c>
      <c r="W4" s="28" t="s">
        <v>42</v>
      </c>
      <c r="X4" s="28"/>
      <c r="Y4" s="30">
        <v>4</v>
      </c>
      <c r="Z4" s="28"/>
      <c r="AA4" s="28">
        <v>2</v>
      </c>
      <c r="AB4" s="28"/>
      <c r="AC4" s="28">
        <v>2</v>
      </c>
      <c r="AD4" s="28"/>
      <c r="AE4" s="30">
        <v>2</v>
      </c>
      <c r="AF4" s="28"/>
      <c r="AG4" s="28">
        <v>2</v>
      </c>
      <c r="AH4" s="28"/>
      <c r="AI4" s="28">
        <v>3</v>
      </c>
      <c r="AJ4" s="28"/>
      <c r="AK4" s="28">
        <v>2</v>
      </c>
      <c r="AL4" s="28"/>
      <c r="AM4" s="28">
        <v>2</v>
      </c>
      <c r="AN4" s="28"/>
      <c r="AO4" s="28">
        <v>2</v>
      </c>
      <c r="AP4" s="28"/>
      <c r="AQ4" s="28">
        <v>3</v>
      </c>
      <c r="AR4" s="28"/>
      <c r="AS4" s="31">
        <v>3</v>
      </c>
      <c r="AT4" s="28"/>
      <c r="AU4" s="28">
        <v>3</v>
      </c>
      <c r="AV4" s="28"/>
      <c r="AW4" s="29">
        <f>SUM(W4:AU4)</f>
        <v>30</v>
      </c>
      <c r="AX4" s="29">
        <f>AW4+V4</f>
        <v>53</v>
      </c>
      <c r="AY4" s="28">
        <v>3</v>
      </c>
      <c r="AZ4" s="28"/>
      <c r="BA4" s="28">
        <v>3</v>
      </c>
      <c r="BB4" s="28"/>
      <c r="BC4" s="28">
        <v>2</v>
      </c>
      <c r="BD4" s="28"/>
      <c r="BE4" s="28">
        <v>5</v>
      </c>
      <c r="BF4" s="28"/>
      <c r="BG4" s="29">
        <f>SUM(AY4:BE4)</f>
        <v>13</v>
      </c>
      <c r="BH4" s="29">
        <f>BG4+AX4</f>
        <v>66</v>
      </c>
      <c r="BI4" s="32">
        <v>3</v>
      </c>
      <c r="BJ4" s="32">
        <v>4</v>
      </c>
      <c r="BK4" s="28">
        <v>7</v>
      </c>
      <c r="BL4" s="28"/>
      <c r="BM4" s="29">
        <v>73</v>
      </c>
      <c r="BN4" s="29"/>
      <c r="BO4" s="28"/>
      <c r="BP4" s="28"/>
      <c r="BQ4" s="28">
        <v>4</v>
      </c>
      <c r="BR4" s="28"/>
    </row>
    <row r="5" spans="1:70" s="47" customFormat="1" ht="21.75" customHeight="1">
      <c r="A5" s="34">
        <v>1</v>
      </c>
      <c r="B5" s="35" t="s">
        <v>43</v>
      </c>
      <c r="C5" s="36" t="s">
        <v>44</v>
      </c>
      <c r="D5" s="37" t="s">
        <v>45</v>
      </c>
      <c r="E5" s="38"/>
      <c r="F5" s="39">
        <v>5</v>
      </c>
      <c r="G5" s="39">
        <v>0</v>
      </c>
      <c r="H5" s="39">
        <v>6</v>
      </c>
      <c r="I5" s="39"/>
      <c r="J5" s="39">
        <v>5</v>
      </c>
      <c r="K5" s="39"/>
      <c r="L5" s="39">
        <v>5</v>
      </c>
      <c r="M5" s="39"/>
      <c r="N5" s="39">
        <v>5</v>
      </c>
      <c r="O5" s="39"/>
      <c r="P5" s="39">
        <v>8</v>
      </c>
      <c r="Q5" s="39"/>
      <c r="R5" s="39">
        <v>6</v>
      </c>
      <c r="S5" s="39"/>
      <c r="T5" s="39">
        <v>6</v>
      </c>
      <c r="U5" s="39"/>
      <c r="V5" s="40">
        <f aca="true" t="shared" si="0" ref="V5:V68">(T5*2+R5*5+P5*3+N5*3+L5*2+J5*2+H5*3+F5*3)/23</f>
        <v>5.826086956521739</v>
      </c>
      <c r="W5" s="39">
        <v>5</v>
      </c>
      <c r="X5" s="39"/>
      <c r="Y5" s="39">
        <v>6</v>
      </c>
      <c r="Z5" s="39"/>
      <c r="AA5" s="39">
        <v>5</v>
      </c>
      <c r="AB5" s="39"/>
      <c r="AC5" s="39">
        <v>7</v>
      </c>
      <c r="AD5" s="39"/>
      <c r="AE5" s="39">
        <v>6</v>
      </c>
      <c r="AF5" s="39"/>
      <c r="AG5" s="39">
        <v>6</v>
      </c>
      <c r="AH5" s="39"/>
      <c r="AI5" s="39">
        <v>5</v>
      </c>
      <c r="AJ5" s="41" t="s">
        <v>46</v>
      </c>
      <c r="AK5" s="39">
        <v>7</v>
      </c>
      <c r="AL5" s="39"/>
      <c r="AM5" s="39">
        <v>5</v>
      </c>
      <c r="AN5" s="39"/>
      <c r="AO5" s="39">
        <v>5</v>
      </c>
      <c r="AP5" s="39"/>
      <c r="AQ5" s="39">
        <v>6</v>
      </c>
      <c r="AR5" s="39"/>
      <c r="AS5" s="39">
        <v>6</v>
      </c>
      <c r="AT5" s="39"/>
      <c r="AU5" s="39">
        <v>5</v>
      </c>
      <c r="AV5" s="39">
        <v>0</v>
      </c>
      <c r="AW5" s="40">
        <f aca="true" t="shared" si="1" ref="AW5:AW68">(AU5*3+AS5*3+AQ5*3+AO5*2+AM5*2+AK5*2+AI5*3+AG5*2+AE5*2+AC5*2+AA5*2+Y5*4+W5*2)/$AW$4</f>
        <v>6.066666666666666</v>
      </c>
      <c r="AX5" s="40">
        <f aca="true" t="shared" si="2" ref="AX5:AX68">(T5*2+R5*5+P5*3+N5*3+L5*2+J5*2+H5*3+F5*3+AU5*3+AS5*3+AQ5*3+AO5*2+AM5*2+AK5*2+AI5*3+AG5*2+AE5*2+AC5*2+AA5*2+Y5*4+W5*2)/55</f>
        <v>5.745454545454545</v>
      </c>
      <c r="AY5" s="39">
        <v>6</v>
      </c>
      <c r="AZ5" s="39"/>
      <c r="BA5" s="39">
        <v>6</v>
      </c>
      <c r="BB5" s="39"/>
      <c r="BC5" s="39">
        <v>6</v>
      </c>
      <c r="BD5" s="39"/>
      <c r="BE5" s="39">
        <v>6</v>
      </c>
      <c r="BF5" s="39"/>
      <c r="BG5" s="42">
        <f aca="true" t="shared" si="3" ref="BG5:BG68">(BE5*$BE$4+BC5*$BC$4+BA5*$BA$4+AY5*$AY$4)/$BG$4</f>
        <v>6</v>
      </c>
      <c r="BH5" s="43">
        <f>(AX5*$AX$4+BG5*$BG$4)/$BH$4</f>
        <v>5.795592286501377</v>
      </c>
      <c r="BI5" s="44">
        <v>5</v>
      </c>
      <c r="BJ5" s="44">
        <v>5</v>
      </c>
      <c r="BK5" s="39"/>
      <c r="BL5" s="39"/>
      <c r="BM5" s="40">
        <f>(AX5*$AX$4+BG5*$BG$4+BJ5*4+BI5*3)/73</f>
        <v>5.719302615193026</v>
      </c>
      <c r="BN5" s="45" t="str">
        <f aca="true" t="shared" si="4" ref="BN5:BN68">IF(BM5&gt;=8.995,"XuÊt s¾c",IF(BM5&gt;=7.995,"Giái",IF(BM5&gt;=6.995,"Kh¸",IF(BM5&gt;=5.995,"Trung b×nh Kh¸",IF(BM5&gt;=4.995,"Trung b×nh",IF(BM5&gt;=3.995,"YÕu",IF(BM5&lt;3.995,"KÐm")))))))</f>
        <v>Trung b×nh</v>
      </c>
      <c r="BO5" s="39">
        <v>6</v>
      </c>
      <c r="BP5" s="39"/>
      <c r="BQ5" s="46">
        <v>5</v>
      </c>
      <c r="BR5" s="46"/>
    </row>
    <row r="6" spans="1:70" ht="20.25" customHeight="1">
      <c r="A6" s="34">
        <v>2</v>
      </c>
      <c r="B6" s="48" t="s">
        <v>47</v>
      </c>
      <c r="C6" s="49" t="s">
        <v>44</v>
      </c>
      <c r="D6" s="37"/>
      <c r="E6" s="50"/>
      <c r="F6" s="51">
        <v>7</v>
      </c>
      <c r="G6" s="51"/>
      <c r="H6" s="51">
        <v>8</v>
      </c>
      <c r="I6" s="51"/>
      <c r="J6" s="51">
        <v>7</v>
      </c>
      <c r="K6" s="51"/>
      <c r="L6" s="51">
        <v>8</v>
      </c>
      <c r="M6" s="51"/>
      <c r="N6" s="51">
        <v>7</v>
      </c>
      <c r="O6" s="51"/>
      <c r="P6" s="51">
        <v>7</v>
      </c>
      <c r="Q6" s="51"/>
      <c r="R6" s="51">
        <v>6</v>
      </c>
      <c r="S6" s="51"/>
      <c r="T6" s="51">
        <v>5</v>
      </c>
      <c r="U6" s="51"/>
      <c r="V6" s="52">
        <f t="shared" si="0"/>
        <v>6.826086956521739</v>
      </c>
      <c r="W6" s="51">
        <v>7</v>
      </c>
      <c r="X6" s="51"/>
      <c r="Y6" s="51">
        <v>7</v>
      </c>
      <c r="Z6" s="51"/>
      <c r="AA6" s="51">
        <v>7</v>
      </c>
      <c r="AB6" s="51"/>
      <c r="AC6" s="51">
        <v>6</v>
      </c>
      <c r="AD6" s="51"/>
      <c r="AE6" s="51">
        <v>5</v>
      </c>
      <c r="AF6" s="51"/>
      <c r="AG6" s="51">
        <v>7</v>
      </c>
      <c r="AH6" s="51"/>
      <c r="AI6" s="51">
        <v>8</v>
      </c>
      <c r="AJ6" s="51"/>
      <c r="AK6" s="51">
        <v>7</v>
      </c>
      <c r="AL6" s="51"/>
      <c r="AM6" s="51">
        <v>7</v>
      </c>
      <c r="AN6" s="51"/>
      <c r="AO6" s="51">
        <v>8</v>
      </c>
      <c r="AP6" s="51"/>
      <c r="AQ6" s="51">
        <v>7</v>
      </c>
      <c r="AR6" s="51"/>
      <c r="AS6" s="51">
        <v>7</v>
      </c>
      <c r="AT6" s="51"/>
      <c r="AU6" s="51">
        <v>5</v>
      </c>
      <c r="AV6" s="51"/>
      <c r="AW6" s="52">
        <f t="shared" si="1"/>
        <v>7.233333333333333</v>
      </c>
      <c r="AX6" s="40">
        <f t="shared" si="2"/>
        <v>6.8</v>
      </c>
      <c r="AY6" s="51">
        <v>6</v>
      </c>
      <c r="AZ6" s="51"/>
      <c r="BA6" s="51">
        <v>8</v>
      </c>
      <c r="BB6" s="51"/>
      <c r="BC6" s="51">
        <v>7</v>
      </c>
      <c r="BD6" s="51"/>
      <c r="BE6" s="51">
        <v>7</v>
      </c>
      <c r="BF6" s="51"/>
      <c r="BG6" s="53">
        <f t="shared" si="3"/>
        <v>7</v>
      </c>
      <c r="BH6" s="54">
        <f>(AX6*$AX$4+BG6*$BG$4)/$BH$4</f>
        <v>6.839393939393939</v>
      </c>
      <c r="BI6" s="55">
        <v>6</v>
      </c>
      <c r="BJ6" s="55">
        <v>5</v>
      </c>
      <c r="BK6" s="51"/>
      <c r="BL6" s="51"/>
      <c r="BM6" s="52">
        <f>(AX6*$AX$4+BG6*$BG$4+BJ6*4+BI6*3)/73</f>
        <v>6.704109589041096</v>
      </c>
      <c r="BN6" s="45" t="str">
        <f t="shared" si="4"/>
        <v>Trung b×nh Kh¸</v>
      </c>
      <c r="BO6" s="51">
        <v>6</v>
      </c>
      <c r="BP6" s="51"/>
      <c r="BQ6" s="56">
        <v>5</v>
      </c>
      <c r="BR6" s="56"/>
    </row>
    <row r="7" spans="1:70" ht="20.25" customHeight="1">
      <c r="A7" s="34">
        <v>3</v>
      </c>
      <c r="B7" s="35" t="s">
        <v>48</v>
      </c>
      <c r="C7" s="36" t="s">
        <v>44</v>
      </c>
      <c r="D7" s="37" t="s">
        <v>49</v>
      </c>
      <c r="E7" s="38"/>
      <c r="F7" s="57">
        <v>5</v>
      </c>
      <c r="G7" s="57"/>
      <c r="H7" s="57">
        <v>6</v>
      </c>
      <c r="I7" s="57"/>
      <c r="J7" s="57">
        <v>5</v>
      </c>
      <c r="K7" s="57"/>
      <c r="L7" s="57">
        <v>5</v>
      </c>
      <c r="M7" s="57"/>
      <c r="N7" s="57">
        <v>6</v>
      </c>
      <c r="O7" s="57"/>
      <c r="P7" s="57">
        <v>7</v>
      </c>
      <c r="Q7" s="57"/>
      <c r="R7" s="57">
        <v>6</v>
      </c>
      <c r="S7" s="57"/>
      <c r="T7" s="57">
        <v>7</v>
      </c>
      <c r="U7" s="57"/>
      <c r="V7" s="52">
        <f t="shared" si="0"/>
        <v>5.913043478260869</v>
      </c>
      <c r="W7" s="57">
        <v>7</v>
      </c>
      <c r="X7" s="57"/>
      <c r="Y7" s="57">
        <v>8</v>
      </c>
      <c r="Z7" s="57"/>
      <c r="AA7" s="57">
        <v>5</v>
      </c>
      <c r="AB7" s="57">
        <v>4</v>
      </c>
      <c r="AC7" s="57">
        <v>6</v>
      </c>
      <c r="AD7" s="57"/>
      <c r="AE7" s="57">
        <v>6</v>
      </c>
      <c r="AF7" s="57"/>
      <c r="AG7" s="57">
        <v>5</v>
      </c>
      <c r="AH7" s="57"/>
      <c r="AI7" s="57">
        <v>6</v>
      </c>
      <c r="AJ7" s="57"/>
      <c r="AK7" s="57">
        <v>7</v>
      </c>
      <c r="AL7" s="57"/>
      <c r="AM7" s="57">
        <v>7</v>
      </c>
      <c r="AN7" s="57"/>
      <c r="AO7" s="57">
        <v>7</v>
      </c>
      <c r="AP7" s="57"/>
      <c r="AQ7" s="57">
        <v>8</v>
      </c>
      <c r="AR7" s="57"/>
      <c r="AS7" s="57">
        <v>7</v>
      </c>
      <c r="AT7" s="57"/>
      <c r="AU7" s="57">
        <v>7</v>
      </c>
      <c r="AV7" s="57"/>
      <c r="AW7" s="52">
        <f t="shared" si="1"/>
        <v>7.2</v>
      </c>
      <c r="AX7" s="40">
        <f t="shared" si="2"/>
        <v>6.4</v>
      </c>
      <c r="AY7" s="57">
        <v>5</v>
      </c>
      <c r="AZ7" s="57"/>
      <c r="BA7" s="57">
        <v>7</v>
      </c>
      <c r="BB7" s="57"/>
      <c r="BC7" s="57">
        <v>6</v>
      </c>
      <c r="BD7" s="57"/>
      <c r="BE7" s="57">
        <v>5</v>
      </c>
      <c r="BF7" s="57"/>
      <c r="BG7" s="53">
        <f t="shared" si="3"/>
        <v>5.615384615384615</v>
      </c>
      <c r="BH7" s="54">
        <f>(AX7*$AX$4+BG7*$BG$4)/$BH$4</f>
        <v>6.245454545454546</v>
      </c>
      <c r="BI7" s="58">
        <v>6</v>
      </c>
      <c r="BJ7" s="58">
        <v>5</v>
      </c>
      <c r="BK7" s="57"/>
      <c r="BL7" s="57"/>
      <c r="BM7" s="52">
        <f>(AX7*$AX$4+BG7*$BG$4+BJ7*4+BI7*3)/73</f>
        <v>6.167123287671234</v>
      </c>
      <c r="BN7" s="45" t="str">
        <f t="shared" si="4"/>
        <v>Trung b×nh Kh¸</v>
      </c>
      <c r="BO7" s="57">
        <v>6</v>
      </c>
      <c r="BP7" s="57"/>
      <c r="BQ7" s="56">
        <v>7</v>
      </c>
      <c r="BR7" s="56"/>
    </row>
    <row r="8" spans="1:70" ht="20.25" customHeight="1">
      <c r="A8" s="34">
        <v>4</v>
      </c>
      <c r="B8" s="35" t="s">
        <v>50</v>
      </c>
      <c r="C8" s="36" t="s">
        <v>44</v>
      </c>
      <c r="D8" s="37" t="s">
        <v>51</v>
      </c>
      <c r="E8" s="38"/>
      <c r="F8" s="57">
        <v>7</v>
      </c>
      <c r="G8" s="57"/>
      <c r="H8" s="57">
        <v>7</v>
      </c>
      <c r="I8" s="57"/>
      <c r="J8" s="57">
        <v>5</v>
      </c>
      <c r="K8" s="57"/>
      <c r="L8" s="57">
        <v>5</v>
      </c>
      <c r="M8" s="57"/>
      <c r="N8" s="57">
        <v>5</v>
      </c>
      <c r="O8" s="57"/>
      <c r="P8" s="57">
        <v>8</v>
      </c>
      <c r="Q8" s="57"/>
      <c r="R8" s="57">
        <v>7</v>
      </c>
      <c r="S8" s="57"/>
      <c r="T8" s="57">
        <v>5</v>
      </c>
      <c r="U8" s="57"/>
      <c r="V8" s="52">
        <f t="shared" si="0"/>
        <v>6.3478260869565215</v>
      </c>
      <c r="W8" s="57">
        <v>6</v>
      </c>
      <c r="X8" s="57"/>
      <c r="Y8" s="57">
        <v>7</v>
      </c>
      <c r="Z8" s="57"/>
      <c r="AA8" s="57">
        <v>7</v>
      </c>
      <c r="AB8" s="57"/>
      <c r="AC8" s="57">
        <v>6</v>
      </c>
      <c r="AD8" s="57"/>
      <c r="AE8" s="57">
        <v>6</v>
      </c>
      <c r="AF8" s="57"/>
      <c r="AG8" s="57">
        <v>6</v>
      </c>
      <c r="AH8" s="57"/>
      <c r="AI8" s="57">
        <v>6</v>
      </c>
      <c r="AJ8" s="57"/>
      <c r="AK8" s="57">
        <v>7</v>
      </c>
      <c r="AL8" s="57"/>
      <c r="AM8" s="57">
        <v>5</v>
      </c>
      <c r="AN8" s="57"/>
      <c r="AO8" s="57">
        <v>7</v>
      </c>
      <c r="AP8" s="57"/>
      <c r="AQ8" s="57">
        <v>7</v>
      </c>
      <c r="AR8" s="57"/>
      <c r="AS8" s="57">
        <v>6</v>
      </c>
      <c r="AT8" s="57"/>
      <c r="AU8" s="57">
        <v>7</v>
      </c>
      <c r="AV8" s="57"/>
      <c r="AW8" s="52">
        <f t="shared" si="1"/>
        <v>6.866666666666666</v>
      </c>
      <c r="AX8" s="40">
        <f t="shared" si="2"/>
        <v>6.4</v>
      </c>
      <c r="AY8" s="57">
        <v>5</v>
      </c>
      <c r="AZ8" s="57"/>
      <c r="BA8" s="57">
        <v>6</v>
      </c>
      <c r="BB8" s="57"/>
      <c r="BC8" s="57">
        <v>6</v>
      </c>
      <c r="BD8" s="57"/>
      <c r="BE8" s="57">
        <v>5</v>
      </c>
      <c r="BF8" s="57"/>
      <c r="BG8" s="53">
        <f t="shared" si="3"/>
        <v>5.384615384615385</v>
      </c>
      <c r="BH8" s="54">
        <f>(AX8*$AX$4+BG8*$BG$4)/$BH$4</f>
        <v>6.200000000000001</v>
      </c>
      <c r="BI8" s="58">
        <v>6</v>
      </c>
      <c r="BJ8" s="58">
        <v>6</v>
      </c>
      <c r="BK8" s="57"/>
      <c r="BL8" s="57"/>
      <c r="BM8" s="52">
        <f>(AX8*$AX$4+BG8*$BG$4+BJ8*4+BI8*3)/73</f>
        <v>6.1808219178082195</v>
      </c>
      <c r="BN8" s="45" t="str">
        <f t="shared" si="4"/>
        <v>Trung b×nh Kh¸</v>
      </c>
      <c r="BO8" s="57">
        <v>7</v>
      </c>
      <c r="BP8" s="57"/>
      <c r="BQ8" s="56">
        <v>7</v>
      </c>
      <c r="BR8" s="56"/>
    </row>
    <row r="9" spans="1:70" ht="20.25" customHeight="1">
      <c r="A9" s="34">
        <v>5</v>
      </c>
      <c r="B9" s="35" t="s">
        <v>52</v>
      </c>
      <c r="C9" s="36" t="s">
        <v>53</v>
      </c>
      <c r="D9" s="37" t="s">
        <v>54</v>
      </c>
      <c r="E9" s="38"/>
      <c r="F9" s="57">
        <v>5</v>
      </c>
      <c r="G9" s="57"/>
      <c r="H9" s="57">
        <v>7</v>
      </c>
      <c r="I9" s="57"/>
      <c r="J9" s="57">
        <v>5</v>
      </c>
      <c r="K9" s="57"/>
      <c r="L9" s="57">
        <v>5</v>
      </c>
      <c r="M9" s="57"/>
      <c r="N9" s="57">
        <v>5</v>
      </c>
      <c r="O9" s="57"/>
      <c r="P9" s="57">
        <v>7</v>
      </c>
      <c r="Q9" s="57"/>
      <c r="R9" s="57">
        <v>7</v>
      </c>
      <c r="S9" s="57"/>
      <c r="T9" s="57">
        <v>9</v>
      </c>
      <c r="U9" s="57"/>
      <c r="V9" s="52">
        <f t="shared" si="0"/>
        <v>6.304347826086956</v>
      </c>
      <c r="W9" s="57">
        <v>6</v>
      </c>
      <c r="X9" s="57"/>
      <c r="Y9" s="57">
        <v>7</v>
      </c>
      <c r="Z9" s="57"/>
      <c r="AA9" s="57">
        <v>6</v>
      </c>
      <c r="AB9" s="57"/>
      <c r="AC9" s="57">
        <v>5</v>
      </c>
      <c r="AD9" s="57"/>
      <c r="AE9" s="57">
        <v>6</v>
      </c>
      <c r="AF9" s="57"/>
      <c r="AG9" s="57">
        <v>6</v>
      </c>
      <c r="AH9" s="57"/>
      <c r="AI9" s="57">
        <v>6</v>
      </c>
      <c r="AJ9" s="57"/>
      <c r="AK9" s="57">
        <v>6</v>
      </c>
      <c r="AL9" s="57"/>
      <c r="AM9" s="57">
        <v>7</v>
      </c>
      <c r="AN9" s="57"/>
      <c r="AO9" s="57">
        <v>6</v>
      </c>
      <c r="AP9" s="57"/>
      <c r="AQ9" s="57">
        <v>5</v>
      </c>
      <c r="AR9" s="57">
        <v>0</v>
      </c>
      <c r="AS9" s="57">
        <v>7</v>
      </c>
      <c r="AT9" s="57"/>
      <c r="AU9" s="57">
        <v>7</v>
      </c>
      <c r="AV9" s="57"/>
      <c r="AW9" s="52">
        <f t="shared" si="1"/>
        <v>6.633333333333334</v>
      </c>
      <c r="AX9" s="40">
        <f t="shared" si="2"/>
        <v>6.254545454545455</v>
      </c>
      <c r="AY9" s="57">
        <v>5</v>
      </c>
      <c r="AZ9" s="57"/>
      <c r="BA9" s="57">
        <v>6</v>
      </c>
      <c r="BB9" s="57"/>
      <c r="BC9" s="57">
        <v>6</v>
      </c>
      <c r="BD9" s="57"/>
      <c r="BE9" s="57">
        <v>7</v>
      </c>
      <c r="BF9" s="57"/>
      <c r="BG9" s="53">
        <f t="shared" si="3"/>
        <v>6.153846153846154</v>
      </c>
      <c r="BH9" s="54">
        <f>(AX9*$AX$4+BG9*$BG$4)/$BH$4</f>
        <v>6.234710743801653</v>
      </c>
      <c r="BI9" s="58">
        <v>6</v>
      </c>
      <c r="BJ9" s="58">
        <v>6</v>
      </c>
      <c r="BK9" s="57"/>
      <c r="BL9" s="57"/>
      <c r="BM9" s="52">
        <f>(AX9*$AX$4+BG9*$BG$4+BJ9*4+BI9*3)/73</f>
        <v>6.2122042341220425</v>
      </c>
      <c r="BN9" s="45" t="str">
        <f t="shared" si="4"/>
        <v>Trung b×nh Kh¸</v>
      </c>
      <c r="BO9" s="57">
        <v>6</v>
      </c>
      <c r="BP9" s="57"/>
      <c r="BQ9" s="56">
        <v>7</v>
      </c>
      <c r="BR9" s="56"/>
    </row>
    <row r="10" spans="1:70" ht="20.25" customHeight="1">
      <c r="A10" s="34">
        <v>6</v>
      </c>
      <c r="B10" s="35" t="s">
        <v>55</v>
      </c>
      <c r="C10" s="59" t="s">
        <v>56</v>
      </c>
      <c r="D10" s="37" t="s">
        <v>57</v>
      </c>
      <c r="E10" s="38"/>
      <c r="F10" s="57">
        <v>6</v>
      </c>
      <c r="G10" s="57">
        <v>0</v>
      </c>
      <c r="H10" s="57">
        <v>6</v>
      </c>
      <c r="I10" s="57"/>
      <c r="J10" s="57">
        <v>5</v>
      </c>
      <c r="K10" s="57"/>
      <c r="L10" s="57">
        <v>5</v>
      </c>
      <c r="M10" s="57"/>
      <c r="N10" s="57">
        <v>5</v>
      </c>
      <c r="O10" s="57">
        <v>4</v>
      </c>
      <c r="P10" s="57">
        <v>8</v>
      </c>
      <c r="Q10" s="57"/>
      <c r="R10" s="57">
        <v>6</v>
      </c>
      <c r="S10" s="57"/>
      <c r="T10" s="57">
        <v>6</v>
      </c>
      <c r="U10" s="57"/>
      <c r="V10" s="52">
        <f t="shared" si="0"/>
        <v>5.956521739130435</v>
      </c>
      <c r="W10" s="57">
        <v>6</v>
      </c>
      <c r="X10" s="57">
        <v>0</v>
      </c>
      <c r="Y10" s="57">
        <v>7</v>
      </c>
      <c r="Z10" s="57"/>
      <c r="AA10" s="57">
        <v>6</v>
      </c>
      <c r="AB10" s="57"/>
      <c r="AC10" s="57">
        <v>6</v>
      </c>
      <c r="AD10" s="57"/>
      <c r="AE10" s="57">
        <v>6</v>
      </c>
      <c r="AF10" s="57"/>
      <c r="AG10" s="57">
        <v>5</v>
      </c>
      <c r="AH10" s="57"/>
      <c r="AI10" s="57">
        <v>6</v>
      </c>
      <c r="AJ10" s="57"/>
      <c r="AK10" s="57">
        <v>6</v>
      </c>
      <c r="AL10" s="57"/>
      <c r="AM10" s="57">
        <v>6</v>
      </c>
      <c r="AN10" s="57"/>
      <c r="AO10" s="57">
        <v>5</v>
      </c>
      <c r="AP10" s="57"/>
      <c r="AQ10" s="57">
        <v>8</v>
      </c>
      <c r="AR10" s="57"/>
      <c r="AS10" s="57">
        <v>7</v>
      </c>
      <c r="AT10" s="57"/>
      <c r="AU10" s="57">
        <v>7</v>
      </c>
      <c r="AV10" s="57"/>
      <c r="AW10" s="52">
        <f t="shared" si="1"/>
        <v>6.8</v>
      </c>
      <c r="AX10" s="40">
        <f t="shared" si="2"/>
        <v>6.2</v>
      </c>
      <c r="AY10" s="57">
        <v>5</v>
      </c>
      <c r="AZ10" s="57"/>
      <c r="BA10" s="57">
        <v>7</v>
      </c>
      <c r="BB10" s="57"/>
      <c r="BC10" s="57">
        <v>6</v>
      </c>
      <c r="BD10" s="57"/>
      <c r="BE10" s="57">
        <v>5</v>
      </c>
      <c r="BF10" s="57"/>
      <c r="BG10" s="53">
        <f t="shared" si="3"/>
        <v>5.615384615384615</v>
      </c>
      <c r="BH10" s="54">
        <f>(AX10*$AX$4+BG10*$BG$4)/$BH$4</f>
        <v>6.084848484848485</v>
      </c>
      <c r="BI10" s="58">
        <v>8</v>
      </c>
      <c r="BJ10" s="58">
        <v>5</v>
      </c>
      <c r="BK10" s="57"/>
      <c r="BL10" s="57"/>
      <c r="BM10" s="52">
        <f>(AX10*$AX$4+BG10*$BG$4+BJ10*4+BI10*3)/73</f>
        <v>6.104109589041096</v>
      </c>
      <c r="BN10" s="45" t="str">
        <f t="shared" si="4"/>
        <v>Trung b×nh Kh¸</v>
      </c>
      <c r="BO10" s="57">
        <v>7</v>
      </c>
      <c r="BP10" s="57"/>
      <c r="BQ10" s="56">
        <v>5</v>
      </c>
      <c r="BR10" s="56"/>
    </row>
    <row r="11" spans="1:70" ht="20.25" customHeight="1">
      <c r="A11" s="34">
        <v>7</v>
      </c>
      <c r="B11" s="35" t="s">
        <v>58</v>
      </c>
      <c r="C11" s="59" t="s">
        <v>59</v>
      </c>
      <c r="D11" s="37" t="s">
        <v>60</v>
      </c>
      <c r="E11" s="60"/>
      <c r="F11" s="57">
        <v>7</v>
      </c>
      <c r="G11" s="57"/>
      <c r="H11" s="57">
        <v>6</v>
      </c>
      <c r="I11" s="57"/>
      <c r="J11" s="57">
        <v>5</v>
      </c>
      <c r="K11" s="57"/>
      <c r="L11" s="57">
        <v>5</v>
      </c>
      <c r="M11" s="57"/>
      <c r="N11" s="57">
        <v>6</v>
      </c>
      <c r="O11" s="57"/>
      <c r="P11" s="57">
        <v>8</v>
      </c>
      <c r="Q11" s="57"/>
      <c r="R11" s="57">
        <v>5</v>
      </c>
      <c r="S11" s="57"/>
      <c r="T11" s="57">
        <v>8</v>
      </c>
      <c r="U11" s="57"/>
      <c r="V11" s="52">
        <f t="shared" si="0"/>
        <v>6.173913043478261</v>
      </c>
      <c r="W11" s="57">
        <v>6</v>
      </c>
      <c r="X11" s="57"/>
      <c r="Y11" s="57">
        <v>8</v>
      </c>
      <c r="Z11" s="57"/>
      <c r="AA11" s="57">
        <v>7</v>
      </c>
      <c r="AB11" s="57"/>
      <c r="AC11" s="57">
        <v>5</v>
      </c>
      <c r="AD11" s="57"/>
      <c r="AE11" s="57">
        <v>6</v>
      </c>
      <c r="AF11" s="57"/>
      <c r="AG11" s="57">
        <v>6</v>
      </c>
      <c r="AH11" s="57"/>
      <c r="AI11" s="57">
        <v>6</v>
      </c>
      <c r="AJ11" s="57"/>
      <c r="AK11" s="57">
        <v>7</v>
      </c>
      <c r="AL11" s="57"/>
      <c r="AM11" s="57">
        <v>8</v>
      </c>
      <c r="AN11" s="57"/>
      <c r="AO11" s="57">
        <v>7</v>
      </c>
      <c r="AP11" s="57"/>
      <c r="AQ11" s="57">
        <v>7</v>
      </c>
      <c r="AR11" s="57"/>
      <c r="AS11" s="57">
        <v>7</v>
      </c>
      <c r="AT11" s="57"/>
      <c r="AU11" s="57">
        <v>8</v>
      </c>
      <c r="AV11" s="57"/>
      <c r="AW11" s="52">
        <f t="shared" si="1"/>
        <v>7.333333333333333</v>
      </c>
      <c r="AX11" s="40">
        <f t="shared" si="2"/>
        <v>6.581818181818182</v>
      </c>
      <c r="AY11" s="57">
        <v>6</v>
      </c>
      <c r="AZ11" s="57"/>
      <c r="BA11" s="57">
        <v>6</v>
      </c>
      <c r="BB11" s="57"/>
      <c r="BC11" s="57">
        <v>7</v>
      </c>
      <c r="BD11" s="57"/>
      <c r="BE11" s="57">
        <v>6</v>
      </c>
      <c r="BF11" s="57"/>
      <c r="BG11" s="53">
        <f t="shared" si="3"/>
        <v>6.153846153846154</v>
      </c>
      <c r="BH11" s="54">
        <f>(AX11*$AX$4+BG11*$BG$4)/$BH$4</f>
        <v>6.497520661157026</v>
      </c>
      <c r="BI11" s="58">
        <v>6</v>
      </c>
      <c r="BJ11" s="58">
        <v>6</v>
      </c>
      <c r="BK11" s="57"/>
      <c r="BL11" s="57"/>
      <c r="BM11" s="52">
        <f>(AX11*$AX$4+BG11*$BG$4+BJ11*4+BI11*3)/73</f>
        <v>6.449813200498133</v>
      </c>
      <c r="BN11" s="45" t="str">
        <f t="shared" si="4"/>
        <v>Trung b×nh Kh¸</v>
      </c>
      <c r="BO11" s="57">
        <v>7</v>
      </c>
      <c r="BP11" s="57"/>
      <c r="BQ11" s="56">
        <v>6</v>
      </c>
      <c r="BR11" s="56"/>
    </row>
    <row r="12" spans="1:70" ht="20.25" customHeight="1">
      <c r="A12" s="34">
        <v>8</v>
      </c>
      <c r="B12" s="35" t="s">
        <v>50</v>
      </c>
      <c r="C12" s="59" t="s">
        <v>61</v>
      </c>
      <c r="D12" s="37" t="s">
        <v>62</v>
      </c>
      <c r="E12" s="38"/>
      <c r="F12" s="57">
        <v>7</v>
      </c>
      <c r="G12" s="57"/>
      <c r="H12" s="57">
        <v>7</v>
      </c>
      <c r="I12" s="57"/>
      <c r="J12" s="57">
        <v>5</v>
      </c>
      <c r="K12" s="57"/>
      <c r="L12" s="57">
        <v>5</v>
      </c>
      <c r="M12" s="57"/>
      <c r="N12" s="57">
        <v>5</v>
      </c>
      <c r="O12" s="57"/>
      <c r="P12" s="57">
        <v>8</v>
      </c>
      <c r="Q12" s="57"/>
      <c r="R12" s="57">
        <v>7</v>
      </c>
      <c r="S12" s="57"/>
      <c r="T12" s="57">
        <v>6</v>
      </c>
      <c r="U12" s="57"/>
      <c r="V12" s="52">
        <f t="shared" si="0"/>
        <v>6.434782608695652</v>
      </c>
      <c r="W12" s="57">
        <v>6</v>
      </c>
      <c r="X12" s="57"/>
      <c r="Y12" s="57">
        <v>6</v>
      </c>
      <c r="Z12" s="57"/>
      <c r="AA12" s="57">
        <v>5</v>
      </c>
      <c r="AB12" s="57"/>
      <c r="AC12" s="57">
        <v>7</v>
      </c>
      <c r="AD12" s="57"/>
      <c r="AE12" s="57">
        <v>6</v>
      </c>
      <c r="AF12" s="57"/>
      <c r="AG12" s="57">
        <v>5</v>
      </c>
      <c r="AH12" s="57">
        <v>2</v>
      </c>
      <c r="AI12" s="57">
        <v>6</v>
      </c>
      <c r="AJ12" s="57"/>
      <c r="AK12" s="57">
        <v>7</v>
      </c>
      <c r="AL12" s="57"/>
      <c r="AM12" s="57">
        <v>5</v>
      </c>
      <c r="AN12" s="57">
        <v>4</v>
      </c>
      <c r="AO12" s="57">
        <v>6</v>
      </c>
      <c r="AP12" s="57">
        <v>0</v>
      </c>
      <c r="AQ12" s="57">
        <v>5</v>
      </c>
      <c r="AR12" s="61" t="s">
        <v>63</v>
      </c>
      <c r="AS12" s="57">
        <v>7</v>
      </c>
      <c r="AT12" s="57">
        <v>0</v>
      </c>
      <c r="AU12" s="57">
        <v>6</v>
      </c>
      <c r="AV12" s="57"/>
      <c r="AW12" s="52">
        <f t="shared" si="1"/>
        <v>6.333333333333333</v>
      </c>
      <c r="AX12" s="40">
        <f t="shared" si="2"/>
        <v>6.1454545454545455</v>
      </c>
      <c r="AY12" s="57">
        <v>6</v>
      </c>
      <c r="AZ12" s="57"/>
      <c r="BA12" s="57">
        <v>6</v>
      </c>
      <c r="BB12" s="57"/>
      <c r="BC12" s="57">
        <v>6</v>
      </c>
      <c r="BD12" s="57"/>
      <c r="BE12" s="57">
        <v>6</v>
      </c>
      <c r="BF12" s="57"/>
      <c r="BG12" s="53">
        <f t="shared" si="3"/>
        <v>6</v>
      </c>
      <c r="BH12" s="54">
        <f>(AX12*$AX$4+BG12*$BG$4)/$BH$4</f>
        <v>6.116804407713499</v>
      </c>
      <c r="BI12" s="58">
        <v>7</v>
      </c>
      <c r="BJ12" s="58">
        <v>7</v>
      </c>
      <c r="BK12" s="57"/>
      <c r="BL12" s="57"/>
      <c r="BM12" s="52">
        <f>(AX12*$AX$4+BG12*$BG$4+BJ12*4+BI12*3)/73</f>
        <v>6.201494396014944</v>
      </c>
      <c r="BN12" s="45" t="str">
        <f t="shared" si="4"/>
        <v>Trung b×nh Kh¸</v>
      </c>
      <c r="BO12" s="57">
        <v>7</v>
      </c>
      <c r="BP12" s="57"/>
      <c r="BQ12" s="56">
        <v>6</v>
      </c>
      <c r="BR12" s="56"/>
    </row>
    <row r="13" spans="1:70" ht="20.25" customHeight="1">
      <c r="A13" s="34">
        <v>9</v>
      </c>
      <c r="B13" s="35" t="s">
        <v>64</v>
      </c>
      <c r="C13" s="59" t="s">
        <v>65</v>
      </c>
      <c r="D13" s="37" t="s">
        <v>66</v>
      </c>
      <c r="E13" s="38"/>
      <c r="F13" s="57">
        <v>7</v>
      </c>
      <c r="G13" s="57"/>
      <c r="H13" s="57">
        <v>7</v>
      </c>
      <c r="I13" s="57"/>
      <c r="J13" s="57">
        <v>5</v>
      </c>
      <c r="K13" s="57"/>
      <c r="L13" s="57">
        <v>5</v>
      </c>
      <c r="M13" s="57"/>
      <c r="N13" s="57">
        <v>6</v>
      </c>
      <c r="O13" s="57"/>
      <c r="P13" s="57">
        <v>9</v>
      </c>
      <c r="Q13" s="57"/>
      <c r="R13" s="57">
        <v>5</v>
      </c>
      <c r="S13" s="57"/>
      <c r="T13" s="57">
        <v>7</v>
      </c>
      <c r="U13" s="57"/>
      <c r="V13" s="52">
        <f t="shared" si="0"/>
        <v>6.3478260869565215</v>
      </c>
      <c r="W13" s="57">
        <v>6</v>
      </c>
      <c r="X13" s="57"/>
      <c r="Y13" s="57">
        <v>8</v>
      </c>
      <c r="Z13" s="57"/>
      <c r="AA13" s="57">
        <v>6</v>
      </c>
      <c r="AB13" s="57"/>
      <c r="AC13" s="57">
        <v>7</v>
      </c>
      <c r="AD13" s="57"/>
      <c r="AE13" s="57">
        <v>5</v>
      </c>
      <c r="AF13" s="57"/>
      <c r="AG13" s="57">
        <v>7</v>
      </c>
      <c r="AH13" s="57"/>
      <c r="AI13" s="57">
        <v>5</v>
      </c>
      <c r="AJ13" s="57">
        <v>4</v>
      </c>
      <c r="AK13" s="57">
        <v>7</v>
      </c>
      <c r="AL13" s="57"/>
      <c r="AM13" s="57">
        <v>7</v>
      </c>
      <c r="AN13" s="57"/>
      <c r="AO13" s="57">
        <v>6</v>
      </c>
      <c r="AP13" s="57"/>
      <c r="AQ13" s="57">
        <v>7</v>
      </c>
      <c r="AR13" s="57"/>
      <c r="AS13" s="57">
        <v>7</v>
      </c>
      <c r="AT13" s="57"/>
      <c r="AU13" s="57">
        <v>6</v>
      </c>
      <c r="AV13" s="57"/>
      <c r="AW13" s="52">
        <f t="shared" si="1"/>
        <v>6.966666666666667</v>
      </c>
      <c r="AX13" s="40">
        <f t="shared" si="2"/>
        <v>6.454545454545454</v>
      </c>
      <c r="AY13" s="57">
        <v>7</v>
      </c>
      <c r="AZ13" s="57"/>
      <c r="BA13" s="57">
        <v>7</v>
      </c>
      <c r="BB13" s="57"/>
      <c r="BC13" s="57">
        <v>5</v>
      </c>
      <c r="BD13" s="57"/>
      <c r="BE13" s="57">
        <v>5</v>
      </c>
      <c r="BF13" s="57"/>
      <c r="BG13" s="53">
        <f t="shared" si="3"/>
        <v>5.923076923076923</v>
      </c>
      <c r="BH13" s="54">
        <f>(AX13*$AX$4+BG13*$BG$4)/$BH$4</f>
        <v>6.349862258953167</v>
      </c>
      <c r="BI13" s="58">
        <v>5</v>
      </c>
      <c r="BJ13" s="58">
        <v>6</v>
      </c>
      <c r="BK13" s="57"/>
      <c r="BL13" s="57"/>
      <c r="BM13" s="52">
        <f>(AX13*$AX$4+BG13*$BG$4+BJ13*4+BI13*3)/73</f>
        <v>6.275217932752179</v>
      </c>
      <c r="BN13" s="45" t="str">
        <f t="shared" si="4"/>
        <v>Trung b×nh Kh¸</v>
      </c>
      <c r="BO13" s="57">
        <v>7</v>
      </c>
      <c r="BP13" s="57"/>
      <c r="BQ13" s="56">
        <v>7</v>
      </c>
      <c r="BR13" s="56"/>
    </row>
    <row r="14" spans="1:70" ht="20.25" customHeight="1">
      <c r="A14" s="34">
        <v>10</v>
      </c>
      <c r="B14" s="35" t="s">
        <v>52</v>
      </c>
      <c r="C14" s="36" t="s">
        <v>67</v>
      </c>
      <c r="D14" s="37" t="s">
        <v>68</v>
      </c>
      <c r="E14" s="38"/>
      <c r="F14" s="57">
        <v>7</v>
      </c>
      <c r="G14" s="57"/>
      <c r="H14" s="57">
        <v>6</v>
      </c>
      <c r="I14" s="57"/>
      <c r="J14" s="57">
        <v>5</v>
      </c>
      <c r="K14" s="57"/>
      <c r="L14" s="57">
        <v>5</v>
      </c>
      <c r="M14" s="57"/>
      <c r="N14" s="57">
        <v>7</v>
      </c>
      <c r="O14" s="57"/>
      <c r="P14" s="57">
        <v>7</v>
      </c>
      <c r="Q14" s="57"/>
      <c r="R14" s="57">
        <v>5</v>
      </c>
      <c r="S14" s="57">
        <v>4</v>
      </c>
      <c r="T14" s="57">
        <v>6</v>
      </c>
      <c r="U14" s="57"/>
      <c r="V14" s="52">
        <f t="shared" si="0"/>
        <v>6</v>
      </c>
      <c r="W14" s="57">
        <v>5</v>
      </c>
      <c r="X14" s="57"/>
      <c r="Y14" s="57">
        <v>7</v>
      </c>
      <c r="Z14" s="57"/>
      <c r="AA14" s="57">
        <v>6</v>
      </c>
      <c r="AB14" s="57"/>
      <c r="AC14" s="57">
        <v>6</v>
      </c>
      <c r="AD14" s="57"/>
      <c r="AE14" s="57">
        <v>5</v>
      </c>
      <c r="AF14" s="57"/>
      <c r="AG14" s="57">
        <v>6</v>
      </c>
      <c r="AH14" s="57"/>
      <c r="AI14" s="57">
        <v>6</v>
      </c>
      <c r="AJ14" s="57"/>
      <c r="AK14" s="57">
        <v>8</v>
      </c>
      <c r="AL14" s="57"/>
      <c r="AM14" s="57">
        <v>6</v>
      </c>
      <c r="AN14" s="57"/>
      <c r="AO14" s="57">
        <v>7</v>
      </c>
      <c r="AP14" s="57"/>
      <c r="AQ14" s="57">
        <v>7</v>
      </c>
      <c r="AR14" s="57"/>
      <c r="AS14" s="57">
        <v>7</v>
      </c>
      <c r="AT14" s="57"/>
      <c r="AU14" s="57">
        <v>7</v>
      </c>
      <c r="AV14" s="57"/>
      <c r="AW14" s="52">
        <f t="shared" si="1"/>
        <v>6.9</v>
      </c>
      <c r="AX14" s="40">
        <f t="shared" si="2"/>
        <v>6.2727272727272725</v>
      </c>
      <c r="AY14" s="57">
        <v>6</v>
      </c>
      <c r="AZ14" s="57"/>
      <c r="BA14" s="57">
        <v>6</v>
      </c>
      <c r="BB14" s="57"/>
      <c r="BC14" s="57">
        <v>6</v>
      </c>
      <c r="BD14" s="57"/>
      <c r="BE14" s="57">
        <v>5</v>
      </c>
      <c r="BF14" s="57"/>
      <c r="BG14" s="53">
        <f t="shared" si="3"/>
        <v>5.615384615384615</v>
      </c>
      <c r="BH14" s="54">
        <f>(AX14*$AX$4+BG14*$BG$4)/$BH$4</f>
        <v>6.143250688705234</v>
      </c>
      <c r="BI14" s="58">
        <v>4</v>
      </c>
      <c r="BJ14" s="58">
        <v>5</v>
      </c>
      <c r="BK14" s="57"/>
      <c r="BL14" s="57"/>
      <c r="BM14" s="52">
        <f>(AX14*$AX$4+BG14*$BG$4+BJ14*4+BI14*3)/73</f>
        <v>5.99252801992528</v>
      </c>
      <c r="BN14" s="45"/>
      <c r="BO14" s="57">
        <v>6</v>
      </c>
      <c r="BP14" s="57"/>
      <c r="BQ14" s="56">
        <v>6</v>
      </c>
      <c r="BR14" s="56"/>
    </row>
    <row r="15" spans="1:70" ht="20.25" customHeight="1">
      <c r="A15" s="34">
        <v>11</v>
      </c>
      <c r="B15" s="35" t="s">
        <v>69</v>
      </c>
      <c r="C15" s="59" t="s">
        <v>70</v>
      </c>
      <c r="D15" s="37" t="s">
        <v>71</v>
      </c>
      <c r="E15" s="38"/>
      <c r="F15" s="57">
        <v>7</v>
      </c>
      <c r="G15" s="57"/>
      <c r="H15" s="57">
        <v>5</v>
      </c>
      <c r="I15" s="57">
        <v>0</v>
      </c>
      <c r="J15" s="57">
        <v>5</v>
      </c>
      <c r="K15" s="57"/>
      <c r="L15" s="57">
        <v>5</v>
      </c>
      <c r="M15" s="57"/>
      <c r="N15" s="57">
        <v>6</v>
      </c>
      <c r="O15" s="57"/>
      <c r="P15" s="57">
        <v>7</v>
      </c>
      <c r="Q15" s="57"/>
      <c r="R15" s="57">
        <v>6</v>
      </c>
      <c r="S15" s="57"/>
      <c r="T15" s="57">
        <v>5</v>
      </c>
      <c r="U15" s="57"/>
      <c r="V15" s="52">
        <f t="shared" si="0"/>
        <v>5.869565217391305</v>
      </c>
      <c r="W15" s="57">
        <v>6</v>
      </c>
      <c r="X15" s="57"/>
      <c r="Y15" s="57">
        <v>7</v>
      </c>
      <c r="Z15" s="57"/>
      <c r="AA15" s="57">
        <v>7</v>
      </c>
      <c r="AB15" s="57"/>
      <c r="AC15" s="57">
        <v>6</v>
      </c>
      <c r="AD15" s="57"/>
      <c r="AE15" s="57">
        <v>6</v>
      </c>
      <c r="AF15" s="57"/>
      <c r="AG15" s="57">
        <v>5</v>
      </c>
      <c r="AH15" s="57"/>
      <c r="AI15" s="57">
        <v>6</v>
      </c>
      <c r="AJ15" s="61" t="s">
        <v>72</v>
      </c>
      <c r="AK15" s="57">
        <v>6</v>
      </c>
      <c r="AL15" s="57"/>
      <c r="AM15" s="57">
        <v>6</v>
      </c>
      <c r="AN15" s="57"/>
      <c r="AO15" s="57">
        <v>7</v>
      </c>
      <c r="AP15" s="57"/>
      <c r="AQ15" s="57">
        <v>5</v>
      </c>
      <c r="AR15" s="57"/>
      <c r="AS15" s="57">
        <v>6</v>
      </c>
      <c r="AT15" s="57"/>
      <c r="AU15" s="57">
        <v>6</v>
      </c>
      <c r="AV15" s="57"/>
      <c r="AW15" s="52">
        <f t="shared" si="1"/>
        <v>6.5</v>
      </c>
      <c r="AX15" s="40">
        <f t="shared" si="2"/>
        <v>6</v>
      </c>
      <c r="AY15" s="57">
        <v>5</v>
      </c>
      <c r="AZ15" s="57"/>
      <c r="BA15" s="57">
        <v>6</v>
      </c>
      <c r="BB15" s="57"/>
      <c r="BC15" s="57">
        <v>6</v>
      </c>
      <c r="BD15" s="57"/>
      <c r="BE15" s="57">
        <v>6</v>
      </c>
      <c r="BF15" s="57"/>
      <c r="BG15" s="53">
        <f t="shared" si="3"/>
        <v>5.769230769230769</v>
      </c>
      <c r="BH15" s="54">
        <f>(AX15*$AX$4+BG15*$BG$4)/$BH$4</f>
        <v>5.954545454545454</v>
      </c>
      <c r="BI15" s="58">
        <v>5</v>
      </c>
      <c r="BJ15" s="58">
        <v>1</v>
      </c>
      <c r="BK15" s="57"/>
      <c r="BL15" s="57"/>
      <c r="BM15" s="52">
        <f>(AX15*$AX$4+BG15*$BG$4+BJ15*4+BI15*3)/73</f>
        <v>5.6438356164383565</v>
      </c>
      <c r="BN15" s="45"/>
      <c r="BO15" s="57">
        <v>6</v>
      </c>
      <c r="BP15" s="57"/>
      <c r="BQ15" s="56">
        <v>6</v>
      </c>
      <c r="BR15" s="56"/>
    </row>
    <row r="16" spans="1:70" ht="20.25" customHeight="1">
      <c r="A16" s="34">
        <v>12</v>
      </c>
      <c r="B16" s="35" t="s">
        <v>73</v>
      </c>
      <c r="C16" s="59" t="s">
        <v>74</v>
      </c>
      <c r="D16" s="37" t="s">
        <v>75</v>
      </c>
      <c r="E16" s="38"/>
      <c r="F16" s="57">
        <v>7</v>
      </c>
      <c r="G16" s="57"/>
      <c r="H16" s="57">
        <v>7</v>
      </c>
      <c r="I16" s="57"/>
      <c r="J16" s="57">
        <v>5</v>
      </c>
      <c r="K16" s="57"/>
      <c r="L16" s="57">
        <v>5</v>
      </c>
      <c r="M16" s="57"/>
      <c r="N16" s="57">
        <v>5</v>
      </c>
      <c r="O16" s="57"/>
      <c r="P16" s="57">
        <v>7</v>
      </c>
      <c r="Q16" s="57"/>
      <c r="R16" s="57">
        <v>6</v>
      </c>
      <c r="S16" s="57"/>
      <c r="T16" s="57">
        <v>5</v>
      </c>
      <c r="U16" s="57"/>
      <c r="V16" s="52">
        <f t="shared" si="0"/>
        <v>6</v>
      </c>
      <c r="W16" s="57">
        <v>5</v>
      </c>
      <c r="X16" s="57"/>
      <c r="Y16" s="57">
        <v>7</v>
      </c>
      <c r="Z16" s="57"/>
      <c r="AA16" s="57">
        <v>6</v>
      </c>
      <c r="AB16" s="57"/>
      <c r="AC16" s="57">
        <v>6</v>
      </c>
      <c r="AD16" s="57"/>
      <c r="AE16" s="57">
        <v>6</v>
      </c>
      <c r="AF16" s="57"/>
      <c r="AG16" s="57">
        <v>7</v>
      </c>
      <c r="AH16" s="57"/>
      <c r="AI16" s="57">
        <v>6</v>
      </c>
      <c r="AJ16" s="57">
        <v>4</v>
      </c>
      <c r="AK16" s="57">
        <v>7</v>
      </c>
      <c r="AL16" s="57"/>
      <c r="AM16" s="57">
        <v>6</v>
      </c>
      <c r="AN16" s="57"/>
      <c r="AO16" s="57">
        <v>6</v>
      </c>
      <c r="AP16" s="57"/>
      <c r="AQ16" s="57">
        <v>7</v>
      </c>
      <c r="AR16" s="57"/>
      <c r="AS16" s="57">
        <v>5</v>
      </c>
      <c r="AT16" s="57" t="s">
        <v>1</v>
      </c>
      <c r="AU16" s="57">
        <v>5</v>
      </c>
      <c r="AV16" s="57">
        <v>0</v>
      </c>
      <c r="AW16" s="52">
        <f t="shared" si="1"/>
        <v>6.5</v>
      </c>
      <c r="AX16" s="40">
        <f t="shared" si="2"/>
        <v>6.054545454545455</v>
      </c>
      <c r="AY16" s="57">
        <v>5</v>
      </c>
      <c r="AZ16" s="57"/>
      <c r="BA16" s="57">
        <v>7</v>
      </c>
      <c r="BB16" s="57"/>
      <c r="BC16" s="57">
        <v>6</v>
      </c>
      <c r="BD16" s="57"/>
      <c r="BE16" s="57">
        <v>6</v>
      </c>
      <c r="BF16" s="57"/>
      <c r="BG16" s="53">
        <f t="shared" si="3"/>
        <v>6</v>
      </c>
      <c r="BH16" s="54">
        <f>(AX16*$AX$4+BG16*$BG$4)/$BH$4</f>
        <v>6.0438016528925615</v>
      </c>
      <c r="BI16" s="58">
        <v>5</v>
      </c>
      <c r="BJ16" s="58">
        <v>5</v>
      </c>
      <c r="BK16" s="57"/>
      <c r="BL16" s="57"/>
      <c r="BM16" s="52">
        <f>(AX16*$AX$4+BG16*$BG$4+BJ16*4+BI16*3)/73</f>
        <v>5.943711083437111</v>
      </c>
      <c r="BN16" s="45" t="str">
        <f t="shared" si="4"/>
        <v>Trung b×nh</v>
      </c>
      <c r="BO16" s="57">
        <v>6</v>
      </c>
      <c r="BP16" s="57"/>
      <c r="BQ16" s="56">
        <v>5</v>
      </c>
      <c r="BR16" s="56"/>
    </row>
    <row r="17" spans="1:70" s="63" customFormat="1" ht="20.25" customHeight="1">
      <c r="A17" s="34">
        <v>13</v>
      </c>
      <c r="B17" s="35" t="s">
        <v>55</v>
      </c>
      <c r="C17" s="59" t="s">
        <v>76</v>
      </c>
      <c r="D17" s="37" t="s">
        <v>77</v>
      </c>
      <c r="E17" s="38"/>
      <c r="F17" s="57">
        <v>8</v>
      </c>
      <c r="G17" s="57"/>
      <c r="H17" s="57">
        <v>8</v>
      </c>
      <c r="I17" s="57"/>
      <c r="J17" s="57">
        <v>5</v>
      </c>
      <c r="K17" s="57"/>
      <c r="L17" s="57">
        <v>5</v>
      </c>
      <c r="M17" s="57"/>
      <c r="N17" s="57">
        <v>5</v>
      </c>
      <c r="O17" s="57"/>
      <c r="P17" s="57">
        <v>8</v>
      </c>
      <c r="Q17" s="57"/>
      <c r="R17" s="57">
        <v>5</v>
      </c>
      <c r="S17" s="57">
        <v>4</v>
      </c>
      <c r="T17" s="57">
        <v>7</v>
      </c>
      <c r="U17" s="57"/>
      <c r="V17" s="52">
        <f t="shared" si="0"/>
        <v>6.3478260869565215</v>
      </c>
      <c r="W17" s="57">
        <v>6</v>
      </c>
      <c r="X17" s="57"/>
      <c r="Y17" s="57">
        <v>7</v>
      </c>
      <c r="Z17" s="57"/>
      <c r="AA17" s="57">
        <v>6</v>
      </c>
      <c r="AB17" s="57"/>
      <c r="AC17" s="57">
        <v>5</v>
      </c>
      <c r="AD17" s="57"/>
      <c r="AE17" s="57">
        <v>5</v>
      </c>
      <c r="AF17" s="57"/>
      <c r="AG17" s="57">
        <v>6</v>
      </c>
      <c r="AH17" s="57"/>
      <c r="AI17" s="57">
        <v>7</v>
      </c>
      <c r="AJ17" s="57"/>
      <c r="AK17" s="57">
        <v>8</v>
      </c>
      <c r="AL17" s="57"/>
      <c r="AM17" s="57">
        <v>6</v>
      </c>
      <c r="AN17" s="61" t="s">
        <v>63</v>
      </c>
      <c r="AO17" s="57">
        <v>6</v>
      </c>
      <c r="AP17" s="57"/>
      <c r="AQ17" s="57">
        <v>6</v>
      </c>
      <c r="AR17" s="57"/>
      <c r="AS17" s="57">
        <v>6</v>
      </c>
      <c r="AT17" s="57"/>
      <c r="AU17" s="57">
        <v>7</v>
      </c>
      <c r="AV17" s="57"/>
      <c r="AW17" s="52">
        <f t="shared" si="1"/>
        <v>6.733333333333333</v>
      </c>
      <c r="AX17" s="40">
        <f t="shared" si="2"/>
        <v>6.327272727272727</v>
      </c>
      <c r="AY17" s="57">
        <v>6</v>
      </c>
      <c r="AZ17" s="57"/>
      <c r="BA17" s="57">
        <v>6</v>
      </c>
      <c r="BB17" s="57"/>
      <c r="BC17" s="57">
        <v>6</v>
      </c>
      <c r="BD17" s="57"/>
      <c r="BE17" s="57">
        <v>5</v>
      </c>
      <c r="BF17" s="57"/>
      <c r="BG17" s="53">
        <f t="shared" si="3"/>
        <v>5.615384615384615</v>
      </c>
      <c r="BH17" s="54">
        <f>(AX17*$AX$4+BG17*$BG$4)/$BH$4</f>
        <v>6.187052341597796</v>
      </c>
      <c r="BI17" s="58">
        <v>5</v>
      </c>
      <c r="BJ17" s="58">
        <v>5</v>
      </c>
      <c r="BK17" s="57"/>
      <c r="BL17" s="57"/>
      <c r="BM17" s="52">
        <f>(AX17*$AX$4+BG17*$BG$4+BJ17*4+BI17*3)/73</f>
        <v>6.073225404732254</v>
      </c>
      <c r="BN17" s="45" t="str">
        <f t="shared" si="4"/>
        <v>Trung b×nh Kh¸</v>
      </c>
      <c r="BO17" s="57">
        <v>5</v>
      </c>
      <c r="BP17" s="57"/>
      <c r="BQ17" s="62">
        <v>7</v>
      </c>
      <c r="BR17" s="62"/>
    </row>
    <row r="18" spans="1:70" s="64" customFormat="1" ht="20.25" customHeight="1">
      <c r="A18" s="34">
        <v>14</v>
      </c>
      <c r="B18" s="35" t="s">
        <v>78</v>
      </c>
      <c r="C18" s="59" t="s">
        <v>76</v>
      </c>
      <c r="D18" s="37" t="s">
        <v>79</v>
      </c>
      <c r="E18" s="38"/>
      <c r="F18" s="57">
        <v>7</v>
      </c>
      <c r="G18" s="57"/>
      <c r="H18" s="57">
        <v>6</v>
      </c>
      <c r="I18" s="57"/>
      <c r="J18" s="57">
        <v>5</v>
      </c>
      <c r="K18" s="57"/>
      <c r="L18" s="57">
        <v>5</v>
      </c>
      <c r="M18" s="57"/>
      <c r="N18" s="57">
        <v>5</v>
      </c>
      <c r="O18" s="57"/>
      <c r="P18" s="57">
        <v>7</v>
      </c>
      <c r="Q18" s="57"/>
      <c r="R18" s="57">
        <v>6</v>
      </c>
      <c r="S18" s="57"/>
      <c r="T18" s="57">
        <v>8</v>
      </c>
      <c r="U18" s="57"/>
      <c r="V18" s="52">
        <f t="shared" si="0"/>
        <v>6.130434782608695</v>
      </c>
      <c r="W18" s="57">
        <v>6</v>
      </c>
      <c r="X18" s="57"/>
      <c r="Y18" s="57">
        <v>7</v>
      </c>
      <c r="Z18" s="57"/>
      <c r="AA18" s="57">
        <v>8</v>
      </c>
      <c r="AB18" s="57"/>
      <c r="AC18" s="57">
        <v>7</v>
      </c>
      <c r="AD18" s="57"/>
      <c r="AE18" s="57">
        <v>6</v>
      </c>
      <c r="AF18" s="57"/>
      <c r="AG18" s="57">
        <v>7</v>
      </c>
      <c r="AH18" s="57"/>
      <c r="AI18" s="57">
        <v>7</v>
      </c>
      <c r="AJ18" s="57"/>
      <c r="AK18" s="57">
        <v>8</v>
      </c>
      <c r="AL18" s="57"/>
      <c r="AM18" s="57">
        <v>9</v>
      </c>
      <c r="AN18" s="57"/>
      <c r="AO18" s="57">
        <v>6</v>
      </c>
      <c r="AP18" s="57"/>
      <c r="AQ18" s="57">
        <v>7</v>
      </c>
      <c r="AR18" s="57"/>
      <c r="AS18" s="57">
        <v>8</v>
      </c>
      <c r="AT18" s="57"/>
      <c r="AU18" s="57">
        <v>8</v>
      </c>
      <c r="AV18" s="57"/>
      <c r="AW18" s="52">
        <f t="shared" si="1"/>
        <v>7.733333333333333</v>
      </c>
      <c r="AX18" s="40">
        <f t="shared" si="2"/>
        <v>6.781818181818182</v>
      </c>
      <c r="AY18" s="57">
        <v>5</v>
      </c>
      <c r="AZ18" s="57"/>
      <c r="BA18" s="57">
        <v>7</v>
      </c>
      <c r="BB18" s="57"/>
      <c r="BC18" s="57">
        <v>7</v>
      </c>
      <c r="BD18" s="57"/>
      <c r="BE18" s="57">
        <v>5</v>
      </c>
      <c r="BF18" s="57"/>
      <c r="BG18" s="53">
        <f t="shared" si="3"/>
        <v>5.769230769230769</v>
      </c>
      <c r="BH18" s="54">
        <f>(AX18*$AX$4+BG18*$BG$4)/$BH$4</f>
        <v>6.58236914600551</v>
      </c>
      <c r="BI18" s="58">
        <v>5</v>
      </c>
      <c r="BJ18" s="58">
        <v>5</v>
      </c>
      <c r="BK18" s="57"/>
      <c r="BL18" s="57"/>
      <c r="BM18" s="52">
        <f>(AX18*$AX$4+BG18*$BG$4+BJ18*4+BI18*3)/73</f>
        <v>6.430635118306351</v>
      </c>
      <c r="BN18" s="45" t="str">
        <f t="shared" si="4"/>
        <v>Trung b×nh Kh¸</v>
      </c>
      <c r="BO18" s="57">
        <v>7</v>
      </c>
      <c r="BP18" s="57"/>
      <c r="BQ18" s="56">
        <v>7</v>
      </c>
      <c r="BR18" s="56"/>
    </row>
    <row r="19" spans="1:70" s="65" customFormat="1" ht="20.25" customHeight="1">
      <c r="A19" s="34">
        <v>15</v>
      </c>
      <c r="B19" s="35" t="s">
        <v>80</v>
      </c>
      <c r="C19" s="36" t="s">
        <v>81</v>
      </c>
      <c r="D19" s="37" t="s">
        <v>82</v>
      </c>
      <c r="E19" s="38"/>
      <c r="F19" s="57">
        <v>6</v>
      </c>
      <c r="G19" s="57"/>
      <c r="H19" s="57">
        <v>7</v>
      </c>
      <c r="I19" s="57"/>
      <c r="J19" s="57">
        <v>5</v>
      </c>
      <c r="K19" s="57"/>
      <c r="L19" s="57">
        <v>5</v>
      </c>
      <c r="M19" s="57"/>
      <c r="N19" s="57">
        <v>6</v>
      </c>
      <c r="O19" s="57"/>
      <c r="P19" s="57">
        <v>7</v>
      </c>
      <c r="Q19" s="57"/>
      <c r="R19" s="57">
        <v>5</v>
      </c>
      <c r="S19" s="57"/>
      <c r="T19" s="57">
        <v>7</v>
      </c>
      <c r="U19" s="57"/>
      <c r="V19" s="52">
        <f t="shared" si="0"/>
        <v>5.956521739130435</v>
      </c>
      <c r="W19" s="57">
        <v>7</v>
      </c>
      <c r="X19" s="57"/>
      <c r="Y19" s="57">
        <v>7</v>
      </c>
      <c r="Z19" s="57"/>
      <c r="AA19" s="57">
        <v>8</v>
      </c>
      <c r="AB19" s="57"/>
      <c r="AC19" s="57">
        <v>6</v>
      </c>
      <c r="AD19" s="57"/>
      <c r="AE19" s="57">
        <v>5</v>
      </c>
      <c r="AF19" s="57"/>
      <c r="AG19" s="57">
        <v>6</v>
      </c>
      <c r="AH19" s="57"/>
      <c r="AI19" s="57">
        <v>5</v>
      </c>
      <c r="AJ19" s="57"/>
      <c r="AK19" s="57">
        <v>8</v>
      </c>
      <c r="AL19" s="57"/>
      <c r="AM19" s="57">
        <v>7</v>
      </c>
      <c r="AN19" s="57"/>
      <c r="AO19" s="57">
        <v>6</v>
      </c>
      <c r="AP19" s="57"/>
      <c r="AQ19" s="57">
        <v>5</v>
      </c>
      <c r="AR19" s="57"/>
      <c r="AS19" s="57">
        <v>6</v>
      </c>
      <c r="AT19" s="57"/>
      <c r="AU19" s="57">
        <v>6</v>
      </c>
      <c r="AV19" s="57"/>
      <c r="AW19" s="52">
        <f t="shared" si="1"/>
        <v>6.666666666666667</v>
      </c>
      <c r="AX19" s="40">
        <f t="shared" si="2"/>
        <v>6.127272727272727</v>
      </c>
      <c r="AY19" s="57">
        <v>5</v>
      </c>
      <c r="AZ19" s="57"/>
      <c r="BA19" s="57">
        <v>8</v>
      </c>
      <c r="BB19" s="57"/>
      <c r="BC19" s="57">
        <v>6</v>
      </c>
      <c r="BD19" s="57"/>
      <c r="BE19" s="57">
        <v>7</v>
      </c>
      <c r="BF19" s="57"/>
      <c r="BG19" s="53">
        <f t="shared" si="3"/>
        <v>6.615384615384615</v>
      </c>
      <c r="BH19" s="54">
        <f>(AX19*$AX$4+BG19*$BG$4)/$BH$4</f>
        <v>6.223415977961433</v>
      </c>
      <c r="BI19" s="58">
        <v>5</v>
      </c>
      <c r="BJ19" s="58">
        <v>5</v>
      </c>
      <c r="BK19" s="57"/>
      <c r="BL19" s="57"/>
      <c r="BM19" s="52">
        <f>(AX19*$AX$4+BG19*$BG$4+BJ19*4+BI19*3)/73</f>
        <v>6.106102117061021</v>
      </c>
      <c r="BN19" s="45" t="str">
        <f t="shared" si="4"/>
        <v>Trung b×nh Kh¸</v>
      </c>
      <c r="BO19" s="57">
        <v>7</v>
      </c>
      <c r="BP19" s="57"/>
      <c r="BQ19" s="56">
        <v>7</v>
      </c>
      <c r="BR19" s="56"/>
    </row>
    <row r="20" spans="1:70" s="65" customFormat="1" ht="20.25" customHeight="1">
      <c r="A20" s="34">
        <v>16</v>
      </c>
      <c r="B20" s="35" t="s">
        <v>83</v>
      </c>
      <c r="C20" s="59" t="s">
        <v>84</v>
      </c>
      <c r="D20" s="37" t="s">
        <v>85</v>
      </c>
      <c r="E20" s="38"/>
      <c r="F20" s="51">
        <v>5</v>
      </c>
      <c r="G20" s="51"/>
      <c r="H20" s="51">
        <v>6</v>
      </c>
      <c r="I20" s="66" t="s">
        <v>63</v>
      </c>
      <c r="J20" s="57">
        <v>5</v>
      </c>
      <c r="K20" s="51"/>
      <c r="L20" s="57">
        <v>5</v>
      </c>
      <c r="M20" s="51"/>
      <c r="N20" s="51">
        <v>5</v>
      </c>
      <c r="O20" s="51"/>
      <c r="P20" s="51">
        <v>7</v>
      </c>
      <c r="Q20" s="51"/>
      <c r="R20" s="51">
        <v>5</v>
      </c>
      <c r="S20" s="51"/>
      <c r="T20" s="51">
        <v>6</v>
      </c>
      <c r="U20" s="51"/>
      <c r="V20" s="52">
        <f t="shared" si="0"/>
        <v>5.478260869565218</v>
      </c>
      <c r="W20" s="51">
        <v>6</v>
      </c>
      <c r="X20" s="51"/>
      <c r="Y20" s="51">
        <v>7</v>
      </c>
      <c r="Z20" s="51"/>
      <c r="AA20" s="51">
        <v>6</v>
      </c>
      <c r="AB20" s="51"/>
      <c r="AC20" s="51">
        <v>7</v>
      </c>
      <c r="AD20" s="51"/>
      <c r="AE20" s="51">
        <v>6</v>
      </c>
      <c r="AF20" s="67" t="s">
        <v>63</v>
      </c>
      <c r="AG20" s="51">
        <v>6</v>
      </c>
      <c r="AH20" s="51"/>
      <c r="AI20" s="51">
        <v>5</v>
      </c>
      <c r="AJ20" s="67" t="s">
        <v>63</v>
      </c>
      <c r="AK20" s="51">
        <v>8</v>
      </c>
      <c r="AL20" s="51"/>
      <c r="AM20" s="51">
        <v>5</v>
      </c>
      <c r="AN20" s="51"/>
      <c r="AO20" s="51">
        <v>6</v>
      </c>
      <c r="AP20" s="51"/>
      <c r="AQ20" s="51">
        <v>6</v>
      </c>
      <c r="AR20" s="51">
        <v>4</v>
      </c>
      <c r="AS20" s="51">
        <v>6</v>
      </c>
      <c r="AT20" s="51"/>
      <c r="AU20" s="51">
        <v>5</v>
      </c>
      <c r="AV20" s="51">
        <v>0</v>
      </c>
      <c r="AW20" s="52">
        <f t="shared" si="1"/>
        <v>6.466666666666667</v>
      </c>
      <c r="AX20" s="40">
        <f t="shared" si="2"/>
        <v>5.818181818181818</v>
      </c>
      <c r="AY20" s="51">
        <v>6</v>
      </c>
      <c r="AZ20" s="51"/>
      <c r="BA20" s="51">
        <v>6</v>
      </c>
      <c r="BB20" s="51"/>
      <c r="BC20" s="51">
        <v>6</v>
      </c>
      <c r="BD20" s="51"/>
      <c r="BE20" s="51">
        <v>6</v>
      </c>
      <c r="BF20" s="51"/>
      <c r="BG20" s="53">
        <f t="shared" si="3"/>
        <v>6</v>
      </c>
      <c r="BH20" s="54">
        <f>(AX20*$AX$4+BG20*$BG$4)/$BH$4</f>
        <v>5.853994490358127</v>
      </c>
      <c r="BI20" s="55">
        <v>5</v>
      </c>
      <c r="BJ20" s="55">
        <v>5</v>
      </c>
      <c r="BK20" s="51"/>
      <c r="BL20" s="51"/>
      <c r="BM20" s="52">
        <f>(AX20*$AX$4+BG20*$BG$4+BJ20*4+BI20*3)/73</f>
        <v>5.7721046077210465</v>
      </c>
      <c r="BN20" s="45" t="str">
        <f t="shared" si="4"/>
        <v>Trung b×nh</v>
      </c>
      <c r="BO20" s="51">
        <v>6</v>
      </c>
      <c r="BP20" s="51"/>
      <c r="BQ20" s="56">
        <v>5</v>
      </c>
      <c r="BR20" s="56"/>
    </row>
    <row r="21" spans="1:70" s="65" customFormat="1" ht="20.25" customHeight="1">
      <c r="A21" s="34">
        <v>17</v>
      </c>
      <c r="B21" s="35" t="s">
        <v>86</v>
      </c>
      <c r="C21" s="59" t="s">
        <v>84</v>
      </c>
      <c r="D21" s="37" t="s">
        <v>87</v>
      </c>
      <c r="E21" s="38"/>
      <c r="F21" s="57">
        <v>7</v>
      </c>
      <c r="G21" s="57"/>
      <c r="H21" s="57">
        <v>5</v>
      </c>
      <c r="I21" s="57">
        <v>4</v>
      </c>
      <c r="J21" s="57">
        <v>5</v>
      </c>
      <c r="K21" s="57"/>
      <c r="L21" s="57">
        <v>5</v>
      </c>
      <c r="M21" s="57"/>
      <c r="N21" s="57">
        <v>5</v>
      </c>
      <c r="O21" s="57"/>
      <c r="P21" s="57">
        <v>6</v>
      </c>
      <c r="Q21" s="57"/>
      <c r="R21" s="57">
        <v>6</v>
      </c>
      <c r="S21" s="57"/>
      <c r="T21" s="57">
        <v>8</v>
      </c>
      <c r="U21" s="57"/>
      <c r="V21" s="52">
        <f t="shared" si="0"/>
        <v>5.869565217391305</v>
      </c>
      <c r="W21" s="57">
        <v>6</v>
      </c>
      <c r="X21" s="57"/>
      <c r="Y21" s="57">
        <v>7</v>
      </c>
      <c r="Z21" s="57"/>
      <c r="AA21" s="57">
        <v>7</v>
      </c>
      <c r="AB21" s="57"/>
      <c r="AC21" s="57">
        <v>5</v>
      </c>
      <c r="AD21" s="57"/>
      <c r="AE21" s="57">
        <v>5</v>
      </c>
      <c r="AF21" s="57"/>
      <c r="AG21" s="57">
        <v>5</v>
      </c>
      <c r="AH21" s="57">
        <v>4</v>
      </c>
      <c r="AI21" s="57">
        <v>5</v>
      </c>
      <c r="AJ21" s="57"/>
      <c r="AK21" s="57">
        <v>8</v>
      </c>
      <c r="AL21" s="57"/>
      <c r="AM21" s="57">
        <v>6</v>
      </c>
      <c r="AN21" s="57"/>
      <c r="AO21" s="57">
        <v>6</v>
      </c>
      <c r="AP21" s="57"/>
      <c r="AQ21" s="57">
        <v>7</v>
      </c>
      <c r="AR21" s="57"/>
      <c r="AS21" s="57">
        <v>5</v>
      </c>
      <c r="AT21" s="57"/>
      <c r="AU21" s="57">
        <v>8</v>
      </c>
      <c r="AV21" s="57"/>
      <c r="AW21" s="52">
        <f t="shared" si="1"/>
        <v>6.633333333333334</v>
      </c>
      <c r="AX21" s="40">
        <f t="shared" si="2"/>
        <v>6.072727272727272</v>
      </c>
      <c r="AY21" s="57">
        <v>5</v>
      </c>
      <c r="AZ21" s="57"/>
      <c r="BA21" s="57">
        <v>7</v>
      </c>
      <c r="BB21" s="57"/>
      <c r="BC21" s="57">
        <v>6</v>
      </c>
      <c r="BD21" s="57"/>
      <c r="BE21" s="57">
        <v>8</v>
      </c>
      <c r="BF21" s="57"/>
      <c r="BG21" s="53">
        <f t="shared" si="3"/>
        <v>6.769230769230769</v>
      </c>
      <c r="BH21" s="54">
        <f>(AX21*$AX$4+BG21*$BG$4)/$BH$4</f>
        <v>6.2099173553719</v>
      </c>
      <c r="BI21" s="58">
        <v>6</v>
      </c>
      <c r="BJ21" s="58">
        <v>6</v>
      </c>
      <c r="BK21" s="57"/>
      <c r="BL21" s="57"/>
      <c r="BM21" s="52">
        <f>(AX21*$AX$4+BG21*$BG$4+BJ21*4+BI21*3)/73</f>
        <v>6.189788293897882</v>
      </c>
      <c r="BN21" s="45" t="str">
        <f t="shared" si="4"/>
        <v>Trung b×nh Kh¸</v>
      </c>
      <c r="BO21" s="57">
        <v>7</v>
      </c>
      <c r="BP21" s="57"/>
      <c r="BQ21" s="56">
        <v>6</v>
      </c>
      <c r="BR21" s="56"/>
    </row>
    <row r="22" spans="1:70" s="65" customFormat="1" ht="20.25" customHeight="1">
      <c r="A22" s="34">
        <v>18</v>
      </c>
      <c r="B22" s="35" t="s">
        <v>88</v>
      </c>
      <c r="C22" s="59" t="s">
        <v>89</v>
      </c>
      <c r="D22" s="37" t="s">
        <v>90</v>
      </c>
      <c r="E22" s="38"/>
      <c r="F22" s="57">
        <v>7</v>
      </c>
      <c r="G22" s="57"/>
      <c r="H22" s="57">
        <v>8</v>
      </c>
      <c r="I22" s="57"/>
      <c r="J22" s="57">
        <v>5</v>
      </c>
      <c r="K22" s="57"/>
      <c r="L22" s="57">
        <v>5</v>
      </c>
      <c r="M22" s="57"/>
      <c r="N22" s="57">
        <v>6</v>
      </c>
      <c r="O22" s="57"/>
      <c r="P22" s="57">
        <v>7</v>
      </c>
      <c r="Q22" s="57"/>
      <c r="R22" s="57">
        <v>5</v>
      </c>
      <c r="S22" s="57"/>
      <c r="T22" s="57">
        <v>5</v>
      </c>
      <c r="U22" s="57"/>
      <c r="V22" s="52">
        <f t="shared" si="0"/>
        <v>6.043478260869565</v>
      </c>
      <c r="W22" s="57">
        <v>6</v>
      </c>
      <c r="X22" s="57"/>
      <c r="Y22" s="57">
        <v>7</v>
      </c>
      <c r="Z22" s="57"/>
      <c r="AA22" s="57">
        <v>6</v>
      </c>
      <c r="AB22" s="57"/>
      <c r="AC22" s="57">
        <v>7</v>
      </c>
      <c r="AD22" s="57"/>
      <c r="AE22" s="57">
        <v>6</v>
      </c>
      <c r="AF22" s="57"/>
      <c r="AG22" s="57">
        <v>6</v>
      </c>
      <c r="AH22" s="57"/>
      <c r="AI22" s="57">
        <v>7</v>
      </c>
      <c r="AJ22" s="57"/>
      <c r="AK22" s="57">
        <v>8</v>
      </c>
      <c r="AL22" s="57"/>
      <c r="AM22" s="57">
        <v>7</v>
      </c>
      <c r="AN22" s="57"/>
      <c r="AO22" s="57">
        <v>8</v>
      </c>
      <c r="AP22" s="57"/>
      <c r="AQ22" s="57">
        <v>7</v>
      </c>
      <c r="AR22" s="57"/>
      <c r="AS22" s="57">
        <v>6</v>
      </c>
      <c r="AT22" s="57"/>
      <c r="AU22" s="57">
        <v>7</v>
      </c>
      <c r="AV22" s="57"/>
      <c r="AW22" s="52">
        <f t="shared" si="1"/>
        <v>7.233333333333333</v>
      </c>
      <c r="AX22" s="40">
        <f t="shared" si="2"/>
        <v>6.472727272727273</v>
      </c>
      <c r="AY22" s="57">
        <v>6</v>
      </c>
      <c r="AZ22" s="57"/>
      <c r="BA22" s="57">
        <v>7</v>
      </c>
      <c r="BB22" s="57"/>
      <c r="BC22" s="57">
        <v>6</v>
      </c>
      <c r="BD22" s="57"/>
      <c r="BE22" s="57">
        <v>7</v>
      </c>
      <c r="BF22" s="57"/>
      <c r="BG22" s="53">
        <f t="shared" si="3"/>
        <v>6.615384615384615</v>
      </c>
      <c r="BH22" s="54">
        <f>(AX22*$AX$4+BG22*$BG$4)/$BH$4</f>
        <v>6.500826446280992</v>
      </c>
      <c r="BI22" s="58">
        <v>5</v>
      </c>
      <c r="BJ22" s="58">
        <v>5</v>
      </c>
      <c r="BK22" s="57"/>
      <c r="BL22" s="57"/>
      <c r="BM22" s="52">
        <f>(AX22*$AX$4+BG22*$BG$4+BJ22*4+BI22*3)/73</f>
        <v>6.356911581569116</v>
      </c>
      <c r="BN22" s="45" t="str">
        <f t="shared" si="4"/>
        <v>Trung b×nh Kh¸</v>
      </c>
      <c r="BO22" s="57">
        <v>7</v>
      </c>
      <c r="BP22" s="57"/>
      <c r="BQ22" s="56">
        <v>7</v>
      </c>
      <c r="BR22" s="56"/>
    </row>
    <row r="23" spans="1:70" s="65" customFormat="1" ht="20.25" customHeight="1">
      <c r="A23" s="34">
        <v>19</v>
      </c>
      <c r="B23" s="68" t="s">
        <v>91</v>
      </c>
      <c r="C23" s="69" t="s">
        <v>92</v>
      </c>
      <c r="D23" s="70" t="s">
        <v>93</v>
      </c>
      <c r="E23" s="38"/>
      <c r="F23" s="57">
        <v>8</v>
      </c>
      <c r="G23" s="57"/>
      <c r="H23" s="57">
        <v>7</v>
      </c>
      <c r="I23" s="57"/>
      <c r="J23" s="57">
        <v>5</v>
      </c>
      <c r="K23" s="57"/>
      <c r="L23" s="57">
        <v>5</v>
      </c>
      <c r="M23" s="57"/>
      <c r="N23" s="57">
        <v>7</v>
      </c>
      <c r="O23" s="57"/>
      <c r="P23" s="57">
        <v>9</v>
      </c>
      <c r="Q23" s="57"/>
      <c r="R23" s="57">
        <v>7</v>
      </c>
      <c r="S23" s="57"/>
      <c r="T23" s="57">
        <v>7</v>
      </c>
      <c r="U23" s="57"/>
      <c r="V23" s="52">
        <f t="shared" si="0"/>
        <v>7.043478260869565</v>
      </c>
      <c r="W23" s="57">
        <v>8</v>
      </c>
      <c r="X23" s="57"/>
      <c r="Y23" s="57">
        <v>8</v>
      </c>
      <c r="Z23" s="57"/>
      <c r="AA23" s="57">
        <v>8</v>
      </c>
      <c r="AB23" s="57"/>
      <c r="AC23" s="57">
        <v>5</v>
      </c>
      <c r="AD23" s="57"/>
      <c r="AE23" s="57">
        <v>6</v>
      </c>
      <c r="AF23" s="57"/>
      <c r="AG23" s="57">
        <v>7</v>
      </c>
      <c r="AH23" s="57"/>
      <c r="AI23" s="57">
        <v>7</v>
      </c>
      <c r="AJ23" s="57"/>
      <c r="AK23" s="57">
        <v>8</v>
      </c>
      <c r="AL23" s="57"/>
      <c r="AM23" s="57">
        <v>9</v>
      </c>
      <c r="AN23" s="57"/>
      <c r="AO23" s="57">
        <v>8</v>
      </c>
      <c r="AP23" s="57"/>
      <c r="AQ23" s="57">
        <v>6</v>
      </c>
      <c r="AR23" s="57"/>
      <c r="AS23" s="57">
        <v>7</v>
      </c>
      <c r="AT23" s="57"/>
      <c r="AU23" s="57">
        <v>8</v>
      </c>
      <c r="AV23" s="57"/>
      <c r="AW23" s="52">
        <f t="shared" si="1"/>
        <v>7.8</v>
      </c>
      <c r="AX23" s="40">
        <f t="shared" si="2"/>
        <v>7.2</v>
      </c>
      <c r="AY23" s="57">
        <v>7</v>
      </c>
      <c r="AZ23" s="57"/>
      <c r="BA23" s="57">
        <v>7</v>
      </c>
      <c r="BB23" s="57"/>
      <c r="BC23" s="57">
        <v>7</v>
      </c>
      <c r="BD23" s="57"/>
      <c r="BE23" s="57">
        <v>8</v>
      </c>
      <c r="BF23" s="57"/>
      <c r="BG23" s="53">
        <f t="shared" si="3"/>
        <v>7.384615384615385</v>
      </c>
      <c r="BH23" s="54">
        <f>(AX23*$AX$4+BG23*$BG$4)/$BH$4</f>
        <v>7.236363636363636</v>
      </c>
      <c r="BI23" s="58"/>
      <c r="BJ23" s="58"/>
      <c r="BK23" s="57"/>
      <c r="BL23" s="57"/>
      <c r="BM23" s="52">
        <f>(AX23*$AX$4+BG23*$BG$4+BJ23*4+BI23*3)/73</f>
        <v>6.542465753424658</v>
      </c>
      <c r="BN23" s="45"/>
      <c r="BO23" s="57">
        <v>6</v>
      </c>
      <c r="BP23" s="57"/>
      <c r="BQ23" s="56">
        <v>7</v>
      </c>
      <c r="BR23" s="56"/>
    </row>
    <row r="24" spans="1:70" s="65" customFormat="1" ht="20.25" customHeight="1">
      <c r="A24" s="34">
        <v>20</v>
      </c>
      <c r="B24" s="35" t="s">
        <v>94</v>
      </c>
      <c r="C24" s="59" t="s">
        <v>95</v>
      </c>
      <c r="D24" s="37" t="s">
        <v>96</v>
      </c>
      <c r="E24" s="38"/>
      <c r="F24" s="57">
        <v>8</v>
      </c>
      <c r="G24" s="57"/>
      <c r="H24" s="57">
        <v>7</v>
      </c>
      <c r="I24" s="57"/>
      <c r="J24" s="57">
        <v>5</v>
      </c>
      <c r="K24" s="57"/>
      <c r="L24" s="57">
        <v>5</v>
      </c>
      <c r="M24" s="57"/>
      <c r="N24" s="57">
        <v>6</v>
      </c>
      <c r="O24" s="57"/>
      <c r="P24" s="57">
        <v>8</v>
      </c>
      <c r="Q24" s="57"/>
      <c r="R24" s="57">
        <v>6</v>
      </c>
      <c r="S24" s="57"/>
      <c r="T24" s="57">
        <v>6</v>
      </c>
      <c r="U24" s="57"/>
      <c r="V24" s="52">
        <f t="shared" si="0"/>
        <v>6.478260869565218</v>
      </c>
      <c r="W24" s="57">
        <v>7</v>
      </c>
      <c r="X24" s="57"/>
      <c r="Y24" s="57">
        <v>8</v>
      </c>
      <c r="Z24" s="57"/>
      <c r="AA24" s="57">
        <v>6</v>
      </c>
      <c r="AB24" s="57"/>
      <c r="AC24" s="57">
        <v>7</v>
      </c>
      <c r="AD24" s="57"/>
      <c r="AE24" s="57">
        <v>7</v>
      </c>
      <c r="AF24" s="57"/>
      <c r="AG24" s="57">
        <v>5</v>
      </c>
      <c r="AH24" s="57"/>
      <c r="AI24" s="57">
        <v>5</v>
      </c>
      <c r="AJ24" s="57"/>
      <c r="AK24" s="57">
        <v>7</v>
      </c>
      <c r="AL24" s="57"/>
      <c r="AM24" s="57">
        <v>5</v>
      </c>
      <c r="AN24" s="57">
        <v>4</v>
      </c>
      <c r="AO24" s="57">
        <v>6</v>
      </c>
      <c r="AP24" s="57"/>
      <c r="AQ24" s="57">
        <v>6</v>
      </c>
      <c r="AR24" s="57">
        <v>4</v>
      </c>
      <c r="AS24" s="57">
        <v>5</v>
      </c>
      <c r="AT24" s="57"/>
      <c r="AU24" s="57">
        <v>6</v>
      </c>
      <c r="AV24" s="57"/>
      <c r="AW24" s="52">
        <f t="shared" si="1"/>
        <v>6.6</v>
      </c>
      <c r="AX24" s="40">
        <f t="shared" si="2"/>
        <v>6.3090909090909095</v>
      </c>
      <c r="AY24" s="57">
        <v>5</v>
      </c>
      <c r="AZ24" s="57"/>
      <c r="BA24" s="57">
        <v>7</v>
      </c>
      <c r="BB24" s="57"/>
      <c r="BC24" s="57">
        <v>7</v>
      </c>
      <c r="BD24" s="57"/>
      <c r="BE24" s="57">
        <v>6</v>
      </c>
      <c r="BF24" s="57"/>
      <c r="BG24" s="53">
        <f t="shared" si="3"/>
        <v>6.153846153846154</v>
      </c>
      <c r="BH24" s="54">
        <f>(AX24*$AX$4+BG24*$BG$4)/$BH$4</f>
        <v>6.278512396694215</v>
      </c>
      <c r="BI24" s="58">
        <v>3</v>
      </c>
      <c r="BJ24" s="58">
        <v>4</v>
      </c>
      <c r="BK24" s="57"/>
      <c r="BL24" s="57"/>
      <c r="BM24" s="52">
        <f>(AX24*$AX$4+BG24*$BG$4+BJ24*4+BI24*3)/73</f>
        <v>6.018929016189291</v>
      </c>
      <c r="BN24" s="45"/>
      <c r="BO24" s="57">
        <v>6</v>
      </c>
      <c r="BP24" s="57"/>
      <c r="BQ24" s="56">
        <v>6</v>
      </c>
      <c r="BR24" s="56"/>
    </row>
    <row r="25" spans="1:70" s="65" customFormat="1" ht="20.25" customHeight="1">
      <c r="A25" s="34">
        <v>21</v>
      </c>
      <c r="B25" s="35" t="s">
        <v>97</v>
      </c>
      <c r="C25" s="59" t="s">
        <v>95</v>
      </c>
      <c r="D25" s="37" t="s">
        <v>98</v>
      </c>
      <c r="E25" s="38"/>
      <c r="F25" s="57">
        <v>7</v>
      </c>
      <c r="G25" s="57"/>
      <c r="H25" s="57">
        <v>6</v>
      </c>
      <c r="I25" s="57"/>
      <c r="J25" s="57">
        <v>5</v>
      </c>
      <c r="K25" s="57"/>
      <c r="L25" s="57">
        <v>5</v>
      </c>
      <c r="M25" s="57"/>
      <c r="N25" s="57">
        <v>5</v>
      </c>
      <c r="O25" s="57">
        <v>4</v>
      </c>
      <c r="P25" s="57">
        <v>7</v>
      </c>
      <c r="Q25" s="57"/>
      <c r="R25" s="57">
        <v>6</v>
      </c>
      <c r="S25" s="57"/>
      <c r="T25" s="57">
        <v>5</v>
      </c>
      <c r="U25" s="57"/>
      <c r="V25" s="52">
        <f t="shared" si="0"/>
        <v>5.869565217391305</v>
      </c>
      <c r="W25" s="57">
        <v>6</v>
      </c>
      <c r="X25" s="57"/>
      <c r="Y25" s="57">
        <v>7</v>
      </c>
      <c r="Z25" s="57"/>
      <c r="AA25" s="57">
        <v>6</v>
      </c>
      <c r="AB25" s="57"/>
      <c r="AC25" s="57">
        <v>6</v>
      </c>
      <c r="AD25" s="57"/>
      <c r="AE25" s="57">
        <v>5</v>
      </c>
      <c r="AF25" s="57">
        <v>4</v>
      </c>
      <c r="AG25" s="57">
        <v>5</v>
      </c>
      <c r="AH25" s="57"/>
      <c r="AI25" s="57">
        <v>5</v>
      </c>
      <c r="AJ25" s="61" t="s">
        <v>63</v>
      </c>
      <c r="AK25" s="57">
        <v>7</v>
      </c>
      <c r="AL25" s="57"/>
      <c r="AM25" s="57">
        <v>6</v>
      </c>
      <c r="AN25" s="57">
        <v>4</v>
      </c>
      <c r="AO25" s="57">
        <v>6</v>
      </c>
      <c r="AP25" s="57"/>
      <c r="AQ25" s="57">
        <v>6</v>
      </c>
      <c r="AR25" s="57">
        <v>4</v>
      </c>
      <c r="AS25" s="57">
        <v>5</v>
      </c>
      <c r="AT25" s="57"/>
      <c r="AU25" s="57">
        <v>7</v>
      </c>
      <c r="AV25" s="57"/>
      <c r="AW25" s="52">
        <f t="shared" si="1"/>
        <v>6.366666666666666</v>
      </c>
      <c r="AX25" s="40">
        <f t="shared" si="2"/>
        <v>5.927272727272728</v>
      </c>
      <c r="AY25" s="57">
        <v>5</v>
      </c>
      <c r="AZ25" s="57"/>
      <c r="BA25" s="57">
        <v>6</v>
      </c>
      <c r="BB25" s="57"/>
      <c r="BC25" s="57">
        <v>6</v>
      </c>
      <c r="BD25" s="57"/>
      <c r="BE25" s="57">
        <v>5</v>
      </c>
      <c r="BF25" s="57"/>
      <c r="BG25" s="53">
        <f t="shared" si="3"/>
        <v>5.384615384615385</v>
      </c>
      <c r="BH25" s="54">
        <f>(AX25*$AX$4+BG25*$BG$4)/$BH$4</f>
        <v>5.8203856749311305</v>
      </c>
      <c r="BI25" s="58">
        <v>5</v>
      </c>
      <c r="BJ25" s="58">
        <v>5</v>
      </c>
      <c r="BK25" s="57"/>
      <c r="BL25" s="57"/>
      <c r="BM25" s="52">
        <f>(AX25*$AX$4+BG25*$BG$4+BJ25*4+BI25*3)/73</f>
        <v>5.741718555417186</v>
      </c>
      <c r="BN25" s="45" t="str">
        <f t="shared" si="4"/>
        <v>Trung b×nh</v>
      </c>
      <c r="BO25" s="57">
        <v>5</v>
      </c>
      <c r="BP25" s="57"/>
      <c r="BQ25" s="56">
        <v>7</v>
      </c>
      <c r="BR25" s="56"/>
    </row>
    <row r="26" spans="1:70" ht="20.25" customHeight="1">
      <c r="A26" s="34">
        <v>22</v>
      </c>
      <c r="B26" s="35" t="s">
        <v>50</v>
      </c>
      <c r="C26" s="59" t="s">
        <v>95</v>
      </c>
      <c r="D26" s="37" t="s">
        <v>99</v>
      </c>
      <c r="E26" s="38"/>
      <c r="F26" s="57">
        <v>7</v>
      </c>
      <c r="G26" s="57"/>
      <c r="H26" s="57">
        <v>7</v>
      </c>
      <c r="I26" s="57"/>
      <c r="J26" s="57">
        <v>5</v>
      </c>
      <c r="K26" s="57"/>
      <c r="L26" s="57">
        <v>5</v>
      </c>
      <c r="M26" s="57"/>
      <c r="N26" s="57">
        <v>7</v>
      </c>
      <c r="O26" s="57"/>
      <c r="P26" s="57">
        <v>8</v>
      </c>
      <c r="Q26" s="57"/>
      <c r="R26" s="57">
        <v>5</v>
      </c>
      <c r="S26" s="57"/>
      <c r="T26" s="57">
        <v>5</v>
      </c>
      <c r="U26" s="57"/>
      <c r="V26" s="52">
        <f t="shared" si="0"/>
        <v>6.173913043478261</v>
      </c>
      <c r="W26" s="57">
        <v>6</v>
      </c>
      <c r="X26" s="57"/>
      <c r="Y26" s="57">
        <v>6</v>
      </c>
      <c r="Z26" s="57"/>
      <c r="AA26" s="57">
        <v>6</v>
      </c>
      <c r="AB26" s="57"/>
      <c r="AC26" s="57">
        <v>6</v>
      </c>
      <c r="AD26" s="57"/>
      <c r="AE26" s="57">
        <v>6</v>
      </c>
      <c r="AF26" s="57"/>
      <c r="AG26" s="57">
        <v>5</v>
      </c>
      <c r="AH26" s="57"/>
      <c r="AI26" s="57">
        <v>5</v>
      </c>
      <c r="AJ26" s="57"/>
      <c r="AK26" s="57">
        <v>7</v>
      </c>
      <c r="AL26" s="57"/>
      <c r="AM26" s="57">
        <v>7</v>
      </c>
      <c r="AN26" s="57"/>
      <c r="AO26" s="57">
        <v>6</v>
      </c>
      <c r="AP26" s="57"/>
      <c r="AQ26" s="57">
        <v>7</v>
      </c>
      <c r="AR26" s="57"/>
      <c r="AS26" s="57">
        <v>7</v>
      </c>
      <c r="AT26" s="57"/>
      <c r="AU26" s="57">
        <v>7</v>
      </c>
      <c r="AV26" s="57"/>
      <c r="AW26" s="52">
        <f t="shared" si="1"/>
        <v>6.666666666666667</v>
      </c>
      <c r="AX26" s="40">
        <f t="shared" si="2"/>
        <v>6.218181818181818</v>
      </c>
      <c r="AY26" s="57">
        <v>6</v>
      </c>
      <c r="AZ26" s="57"/>
      <c r="BA26" s="57">
        <v>6</v>
      </c>
      <c r="BB26" s="57"/>
      <c r="BC26" s="57">
        <v>7</v>
      </c>
      <c r="BD26" s="57"/>
      <c r="BE26" s="57">
        <v>6</v>
      </c>
      <c r="BF26" s="57"/>
      <c r="BG26" s="53">
        <f t="shared" si="3"/>
        <v>6.153846153846154</v>
      </c>
      <c r="BH26" s="54">
        <f>(AX26*$AX$4+BG26*$BG$4)/$BH$4</f>
        <v>6.205509641873278</v>
      </c>
      <c r="BI26" s="58">
        <v>6</v>
      </c>
      <c r="BJ26" s="58">
        <v>5</v>
      </c>
      <c r="BK26" s="57"/>
      <c r="BL26" s="57"/>
      <c r="BM26" s="52">
        <f>(AX26*$AX$4+BG26*$BG$4+BJ26*4+BI26*3)/73</f>
        <v>6.131008717310087</v>
      </c>
      <c r="BN26" s="45" t="str">
        <f t="shared" si="4"/>
        <v>Trung b×nh Kh¸</v>
      </c>
      <c r="BO26" s="57">
        <v>6</v>
      </c>
      <c r="BP26" s="57"/>
      <c r="BQ26" s="56">
        <v>7</v>
      </c>
      <c r="BR26" s="56"/>
    </row>
    <row r="27" spans="1:70" ht="20.25" customHeight="1">
      <c r="A27" s="34">
        <v>23</v>
      </c>
      <c r="B27" s="35" t="s">
        <v>100</v>
      </c>
      <c r="C27" s="59" t="s">
        <v>101</v>
      </c>
      <c r="D27" s="37" t="s">
        <v>102</v>
      </c>
      <c r="E27" s="38"/>
      <c r="F27" s="57">
        <v>6</v>
      </c>
      <c r="G27" s="57"/>
      <c r="H27" s="57">
        <v>8</v>
      </c>
      <c r="I27" s="57"/>
      <c r="J27" s="57">
        <v>5</v>
      </c>
      <c r="K27" s="57"/>
      <c r="L27" s="57">
        <v>5</v>
      </c>
      <c r="M27" s="57"/>
      <c r="N27" s="57">
        <v>6</v>
      </c>
      <c r="O27" s="57"/>
      <c r="P27" s="57">
        <v>7</v>
      </c>
      <c r="Q27" s="57"/>
      <c r="R27" s="57">
        <v>6</v>
      </c>
      <c r="S27" s="57"/>
      <c r="T27" s="57">
        <v>7</v>
      </c>
      <c r="U27" s="57"/>
      <c r="V27" s="52">
        <f t="shared" si="0"/>
        <v>6.304347826086956</v>
      </c>
      <c r="W27" s="57">
        <v>7</v>
      </c>
      <c r="X27" s="57"/>
      <c r="Y27" s="57">
        <v>7</v>
      </c>
      <c r="Z27" s="57"/>
      <c r="AA27" s="57">
        <v>6</v>
      </c>
      <c r="AB27" s="57"/>
      <c r="AC27" s="57">
        <v>6</v>
      </c>
      <c r="AD27" s="57"/>
      <c r="AE27" s="57">
        <v>6</v>
      </c>
      <c r="AF27" s="57"/>
      <c r="AG27" s="57">
        <v>5</v>
      </c>
      <c r="AH27" s="57"/>
      <c r="AI27" s="57">
        <v>5</v>
      </c>
      <c r="AJ27" s="57"/>
      <c r="AK27" s="57">
        <v>8</v>
      </c>
      <c r="AL27" s="57"/>
      <c r="AM27" s="57">
        <v>6</v>
      </c>
      <c r="AN27" s="57"/>
      <c r="AO27" s="57">
        <v>6</v>
      </c>
      <c r="AP27" s="57"/>
      <c r="AQ27" s="57">
        <v>5</v>
      </c>
      <c r="AR27" s="61" t="s">
        <v>63</v>
      </c>
      <c r="AS27" s="57">
        <v>5</v>
      </c>
      <c r="AT27" s="57"/>
      <c r="AU27" s="57">
        <v>5</v>
      </c>
      <c r="AV27" s="57">
        <v>0</v>
      </c>
      <c r="AW27" s="52">
        <f t="shared" si="1"/>
        <v>6.266666666666667</v>
      </c>
      <c r="AX27" s="40">
        <f t="shared" si="2"/>
        <v>6.054545454545455</v>
      </c>
      <c r="AY27" s="57">
        <v>6</v>
      </c>
      <c r="AZ27" s="57"/>
      <c r="BA27" s="57">
        <v>8</v>
      </c>
      <c r="BB27" s="57"/>
      <c r="BC27" s="57">
        <v>6</v>
      </c>
      <c r="BD27" s="57"/>
      <c r="BE27" s="57">
        <v>5</v>
      </c>
      <c r="BF27" s="57"/>
      <c r="BG27" s="53">
        <f t="shared" si="3"/>
        <v>6.076923076923077</v>
      </c>
      <c r="BH27" s="54">
        <f>(AX27*$AX$4+BG27*$BG$4)/$BH$4</f>
        <v>6.058953168044077</v>
      </c>
      <c r="BI27" s="58">
        <v>5</v>
      </c>
      <c r="BJ27" s="58">
        <v>5</v>
      </c>
      <c r="BK27" s="57"/>
      <c r="BL27" s="57"/>
      <c r="BM27" s="52">
        <f>(AX27*$AX$4+BG27*$BG$4+BJ27*4+BI27*3)/73</f>
        <v>5.957409713574097</v>
      </c>
      <c r="BN27" s="45" t="str">
        <f t="shared" si="4"/>
        <v>Trung b×nh</v>
      </c>
      <c r="BO27" s="57">
        <v>7</v>
      </c>
      <c r="BP27" s="57"/>
      <c r="BQ27" s="56">
        <v>6</v>
      </c>
      <c r="BR27" s="56"/>
    </row>
    <row r="28" spans="1:70" ht="20.25" customHeight="1">
      <c r="A28" s="34">
        <v>24</v>
      </c>
      <c r="B28" s="35" t="s">
        <v>103</v>
      </c>
      <c r="C28" s="59" t="s">
        <v>104</v>
      </c>
      <c r="D28" s="37" t="s">
        <v>105</v>
      </c>
      <c r="E28" s="38"/>
      <c r="F28" s="57">
        <v>7</v>
      </c>
      <c r="G28" s="57"/>
      <c r="H28" s="57">
        <v>7</v>
      </c>
      <c r="I28" s="57"/>
      <c r="J28" s="57">
        <v>5</v>
      </c>
      <c r="K28" s="57"/>
      <c r="L28" s="57">
        <v>5</v>
      </c>
      <c r="M28" s="57"/>
      <c r="N28" s="57">
        <v>5</v>
      </c>
      <c r="O28" s="57"/>
      <c r="P28" s="57">
        <v>8</v>
      </c>
      <c r="Q28" s="57"/>
      <c r="R28" s="57">
        <v>6</v>
      </c>
      <c r="S28" s="57"/>
      <c r="T28" s="57">
        <v>6</v>
      </c>
      <c r="U28" s="57"/>
      <c r="V28" s="52">
        <f t="shared" si="0"/>
        <v>6.217391304347826</v>
      </c>
      <c r="W28" s="57">
        <v>6</v>
      </c>
      <c r="X28" s="57"/>
      <c r="Y28" s="57">
        <v>6</v>
      </c>
      <c r="Z28" s="57"/>
      <c r="AA28" s="57">
        <v>5</v>
      </c>
      <c r="AB28" s="57"/>
      <c r="AC28" s="57">
        <v>6</v>
      </c>
      <c r="AD28" s="57"/>
      <c r="AE28" s="57">
        <v>5</v>
      </c>
      <c r="AF28" s="57">
        <v>4</v>
      </c>
      <c r="AG28" s="57">
        <v>5</v>
      </c>
      <c r="AH28" s="57"/>
      <c r="AI28" s="57">
        <v>6</v>
      </c>
      <c r="AJ28" s="57"/>
      <c r="AK28" s="57">
        <v>6</v>
      </c>
      <c r="AL28" s="57"/>
      <c r="AM28" s="57">
        <v>6</v>
      </c>
      <c r="AN28" s="57"/>
      <c r="AO28" s="57">
        <v>6</v>
      </c>
      <c r="AP28" s="57"/>
      <c r="AQ28" s="57">
        <v>6</v>
      </c>
      <c r="AR28" s="57"/>
      <c r="AS28" s="57">
        <v>6</v>
      </c>
      <c r="AT28" s="57"/>
      <c r="AU28" s="57">
        <v>6</v>
      </c>
      <c r="AV28" s="57"/>
      <c r="AW28" s="52">
        <f t="shared" si="1"/>
        <v>6.2</v>
      </c>
      <c r="AX28" s="40">
        <f t="shared" si="2"/>
        <v>5.9818181818181815</v>
      </c>
      <c r="AY28" s="57">
        <v>6</v>
      </c>
      <c r="AZ28" s="57"/>
      <c r="BA28" s="57">
        <v>6</v>
      </c>
      <c r="BB28" s="57"/>
      <c r="BC28" s="57">
        <v>6</v>
      </c>
      <c r="BD28" s="57"/>
      <c r="BE28" s="57">
        <v>5</v>
      </c>
      <c r="BF28" s="57"/>
      <c r="BG28" s="53">
        <f t="shared" si="3"/>
        <v>5.615384615384615</v>
      </c>
      <c r="BH28" s="54">
        <f>(AX28*$AX$4+BG28*$BG$4)/$BH$4</f>
        <v>5.909641873278236</v>
      </c>
      <c r="BI28" s="58">
        <v>5</v>
      </c>
      <c r="BJ28" s="58">
        <v>4</v>
      </c>
      <c r="BK28" s="57"/>
      <c r="BL28" s="57"/>
      <c r="BM28" s="52">
        <f>(AX28*$AX$4+BG28*$BG$4+BJ28*4+BI28*3)/73</f>
        <v>5.767621419676214</v>
      </c>
      <c r="BN28" s="45"/>
      <c r="BO28" s="57">
        <v>5</v>
      </c>
      <c r="BP28" s="57"/>
      <c r="BQ28" s="56">
        <v>5</v>
      </c>
      <c r="BR28" s="56"/>
    </row>
    <row r="29" spans="1:70" ht="20.25" customHeight="1">
      <c r="A29" s="34">
        <v>25</v>
      </c>
      <c r="B29" s="35" t="s">
        <v>106</v>
      </c>
      <c r="C29" s="59" t="s">
        <v>107</v>
      </c>
      <c r="D29" s="37" t="s">
        <v>108</v>
      </c>
      <c r="E29" s="38"/>
      <c r="F29" s="51">
        <v>7</v>
      </c>
      <c r="G29" s="51"/>
      <c r="H29" s="51">
        <v>5</v>
      </c>
      <c r="I29" s="51">
        <v>0</v>
      </c>
      <c r="J29" s="57">
        <v>5</v>
      </c>
      <c r="K29" s="51"/>
      <c r="L29" s="57">
        <v>5</v>
      </c>
      <c r="M29" s="51"/>
      <c r="N29" s="51">
        <v>5</v>
      </c>
      <c r="O29" s="51"/>
      <c r="P29" s="51">
        <v>8</v>
      </c>
      <c r="Q29" s="51"/>
      <c r="R29" s="51">
        <v>7</v>
      </c>
      <c r="S29" s="51"/>
      <c r="T29" s="51">
        <v>6</v>
      </c>
      <c r="U29" s="51"/>
      <c r="V29" s="52">
        <f t="shared" si="0"/>
        <v>6.173913043478261</v>
      </c>
      <c r="W29" s="51">
        <v>7</v>
      </c>
      <c r="X29" s="51"/>
      <c r="Y29" s="51">
        <v>6</v>
      </c>
      <c r="Z29" s="51"/>
      <c r="AA29" s="51">
        <v>6</v>
      </c>
      <c r="AB29" s="51"/>
      <c r="AC29" s="51">
        <v>7</v>
      </c>
      <c r="AD29" s="51"/>
      <c r="AE29" s="51">
        <v>5</v>
      </c>
      <c r="AF29" s="51"/>
      <c r="AG29" s="51">
        <v>5</v>
      </c>
      <c r="AH29" s="51"/>
      <c r="AI29" s="51">
        <v>5</v>
      </c>
      <c r="AJ29" s="51"/>
      <c r="AK29" s="51">
        <v>6</v>
      </c>
      <c r="AL29" s="51"/>
      <c r="AM29" s="51">
        <v>6</v>
      </c>
      <c r="AN29" s="51"/>
      <c r="AO29" s="51">
        <v>5</v>
      </c>
      <c r="AP29" s="51"/>
      <c r="AQ29" s="51">
        <v>5</v>
      </c>
      <c r="AR29" s="67" t="s">
        <v>63</v>
      </c>
      <c r="AS29" s="51">
        <v>5</v>
      </c>
      <c r="AT29" s="51"/>
      <c r="AU29" s="51">
        <v>7</v>
      </c>
      <c r="AV29" s="51"/>
      <c r="AW29" s="52">
        <f t="shared" si="1"/>
        <v>6.133333333333334</v>
      </c>
      <c r="AX29" s="40">
        <f t="shared" si="2"/>
        <v>5.927272727272728</v>
      </c>
      <c r="AY29" s="51">
        <v>5</v>
      </c>
      <c r="AZ29" s="51"/>
      <c r="BA29" s="51">
        <v>6</v>
      </c>
      <c r="BB29" s="51"/>
      <c r="BC29" s="51">
        <v>6</v>
      </c>
      <c r="BD29" s="51"/>
      <c r="BE29" s="51">
        <v>6</v>
      </c>
      <c r="BF29" s="51"/>
      <c r="BG29" s="53">
        <f t="shared" si="3"/>
        <v>5.769230769230769</v>
      </c>
      <c r="BH29" s="54">
        <f>(AX29*$AX$4+BG29*$BG$4)/$BH$4</f>
        <v>5.896143250688706</v>
      </c>
      <c r="BI29" s="55">
        <v>5</v>
      </c>
      <c r="BJ29" s="55">
        <v>5</v>
      </c>
      <c r="BK29" s="51"/>
      <c r="BL29" s="51"/>
      <c r="BM29" s="52">
        <f>(AX29*$AX$4+BG29*$BG$4+BJ29*4+BI29*3)/73</f>
        <v>5.810211706102118</v>
      </c>
      <c r="BN29" s="45" t="str">
        <f t="shared" si="4"/>
        <v>Trung b×nh</v>
      </c>
      <c r="BO29" s="51">
        <v>7</v>
      </c>
      <c r="BP29" s="51"/>
      <c r="BQ29" s="56">
        <v>5</v>
      </c>
      <c r="BR29" s="56"/>
    </row>
    <row r="30" spans="1:70" ht="20.25" customHeight="1">
      <c r="A30" s="34">
        <v>26</v>
      </c>
      <c r="B30" s="35" t="s">
        <v>50</v>
      </c>
      <c r="C30" s="59" t="s">
        <v>109</v>
      </c>
      <c r="D30" s="37" t="s">
        <v>110</v>
      </c>
      <c r="E30" s="38"/>
      <c r="F30" s="57">
        <v>7</v>
      </c>
      <c r="G30" s="57"/>
      <c r="H30" s="57">
        <v>8</v>
      </c>
      <c r="I30" s="57"/>
      <c r="J30" s="57">
        <v>5</v>
      </c>
      <c r="K30" s="57"/>
      <c r="L30" s="57">
        <v>5</v>
      </c>
      <c r="M30" s="57"/>
      <c r="N30" s="57">
        <v>5</v>
      </c>
      <c r="O30" s="57"/>
      <c r="P30" s="57">
        <v>7</v>
      </c>
      <c r="Q30" s="57"/>
      <c r="R30" s="57">
        <v>5</v>
      </c>
      <c r="S30" s="57"/>
      <c r="T30" s="57">
        <v>7</v>
      </c>
      <c r="U30" s="57"/>
      <c r="V30" s="52">
        <f t="shared" si="0"/>
        <v>6.086956521739131</v>
      </c>
      <c r="W30" s="57">
        <v>7</v>
      </c>
      <c r="X30" s="57"/>
      <c r="Y30" s="57">
        <v>8</v>
      </c>
      <c r="Z30" s="57"/>
      <c r="AA30" s="57">
        <v>7</v>
      </c>
      <c r="AB30" s="57"/>
      <c r="AC30" s="57">
        <v>6</v>
      </c>
      <c r="AD30" s="57"/>
      <c r="AE30" s="57">
        <v>5</v>
      </c>
      <c r="AF30" s="57"/>
      <c r="AG30" s="57">
        <v>5</v>
      </c>
      <c r="AH30" s="57"/>
      <c r="AI30" s="57">
        <v>5</v>
      </c>
      <c r="AJ30" s="57"/>
      <c r="AK30" s="57">
        <v>8</v>
      </c>
      <c r="AL30" s="57"/>
      <c r="AM30" s="57">
        <v>6</v>
      </c>
      <c r="AN30" s="57"/>
      <c r="AO30" s="57">
        <v>6</v>
      </c>
      <c r="AP30" s="57"/>
      <c r="AQ30" s="57">
        <v>5</v>
      </c>
      <c r="AR30" s="57"/>
      <c r="AS30" s="57">
        <v>6</v>
      </c>
      <c r="AT30" s="57"/>
      <c r="AU30" s="57">
        <v>7</v>
      </c>
      <c r="AV30" s="57"/>
      <c r="AW30" s="52">
        <f t="shared" si="1"/>
        <v>6.7</v>
      </c>
      <c r="AX30" s="40">
        <f t="shared" si="2"/>
        <v>6.2</v>
      </c>
      <c r="AY30" s="57">
        <v>6</v>
      </c>
      <c r="AZ30" s="57"/>
      <c r="BA30" s="57">
        <v>6</v>
      </c>
      <c r="BB30" s="57"/>
      <c r="BC30" s="57">
        <v>5</v>
      </c>
      <c r="BD30" s="61" t="s">
        <v>63</v>
      </c>
      <c r="BE30" s="57">
        <v>5</v>
      </c>
      <c r="BF30" s="57"/>
      <c r="BG30" s="53">
        <f t="shared" si="3"/>
        <v>5.461538461538462</v>
      </c>
      <c r="BH30" s="54">
        <f>(AX30*$AX$4+BG30*$BG$4)/$BH$4</f>
        <v>6.054545454545455</v>
      </c>
      <c r="BI30" s="58">
        <v>6</v>
      </c>
      <c r="BJ30" s="58">
        <v>5</v>
      </c>
      <c r="BK30" s="57"/>
      <c r="BL30" s="57"/>
      <c r="BM30" s="52">
        <f>(AX30*$AX$4+BG30*$BG$4+BJ30*4+BI30*3)/73</f>
        <v>5.994520547945206</v>
      </c>
      <c r="BN30" s="45" t="str">
        <f t="shared" si="4"/>
        <v>Trung b×nh</v>
      </c>
      <c r="BO30" s="57">
        <v>7</v>
      </c>
      <c r="BP30" s="57"/>
      <c r="BQ30" s="56">
        <v>7</v>
      </c>
      <c r="BR30" s="56"/>
    </row>
    <row r="31" spans="1:70" ht="21" customHeight="1">
      <c r="A31" s="34">
        <v>27</v>
      </c>
      <c r="B31" s="35" t="s">
        <v>91</v>
      </c>
      <c r="C31" s="59" t="s">
        <v>109</v>
      </c>
      <c r="D31" s="37" t="s">
        <v>111</v>
      </c>
      <c r="E31" s="38"/>
      <c r="F31" s="57">
        <v>6</v>
      </c>
      <c r="G31" s="57"/>
      <c r="H31" s="57">
        <v>7</v>
      </c>
      <c r="I31" s="57"/>
      <c r="J31" s="57">
        <v>5</v>
      </c>
      <c r="K31" s="57"/>
      <c r="L31" s="57">
        <v>5</v>
      </c>
      <c r="M31" s="57"/>
      <c r="N31" s="57">
        <v>5</v>
      </c>
      <c r="O31" s="57"/>
      <c r="P31" s="57">
        <v>8</v>
      </c>
      <c r="Q31" s="57"/>
      <c r="R31" s="57">
        <v>6</v>
      </c>
      <c r="S31" s="57"/>
      <c r="T31" s="57">
        <v>6</v>
      </c>
      <c r="U31" s="57"/>
      <c r="V31" s="52">
        <f t="shared" si="0"/>
        <v>6.086956521739131</v>
      </c>
      <c r="W31" s="57">
        <v>6</v>
      </c>
      <c r="X31" s="57"/>
      <c r="Y31" s="57">
        <v>7</v>
      </c>
      <c r="Z31" s="57"/>
      <c r="AA31" s="57">
        <v>7</v>
      </c>
      <c r="AB31" s="57"/>
      <c r="AC31" s="57">
        <v>7</v>
      </c>
      <c r="AD31" s="57"/>
      <c r="AE31" s="57">
        <v>5</v>
      </c>
      <c r="AF31" s="57">
        <v>4</v>
      </c>
      <c r="AG31" s="57">
        <v>6</v>
      </c>
      <c r="AH31" s="57"/>
      <c r="AI31" s="57">
        <v>7</v>
      </c>
      <c r="AJ31" s="57"/>
      <c r="AK31" s="57">
        <v>7</v>
      </c>
      <c r="AL31" s="57"/>
      <c r="AM31" s="57">
        <v>6</v>
      </c>
      <c r="AN31" s="57"/>
      <c r="AO31" s="57">
        <v>6</v>
      </c>
      <c r="AP31" s="57"/>
      <c r="AQ31" s="57">
        <v>6</v>
      </c>
      <c r="AR31" s="57"/>
      <c r="AS31" s="57">
        <v>7</v>
      </c>
      <c r="AT31" s="57"/>
      <c r="AU31" s="57">
        <v>8</v>
      </c>
      <c r="AV31" s="57"/>
      <c r="AW31" s="52">
        <f t="shared" si="1"/>
        <v>7.066666666666666</v>
      </c>
      <c r="AX31" s="40">
        <f t="shared" si="2"/>
        <v>6.4</v>
      </c>
      <c r="AY31" s="57">
        <v>5</v>
      </c>
      <c r="AZ31" s="57"/>
      <c r="BA31" s="57">
        <v>8</v>
      </c>
      <c r="BB31" s="57"/>
      <c r="BC31" s="57">
        <v>5</v>
      </c>
      <c r="BD31" s="57"/>
      <c r="BE31" s="57">
        <v>6</v>
      </c>
      <c r="BF31" s="57"/>
      <c r="BG31" s="53">
        <f t="shared" si="3"/>
        <v>6.076923076923077</v>
      </c>
      <c r="BH31" s="54">
        <f>(AX31*$AX$4+BG31*$BG$4)/$BH$4</f>
        <v>6.336363636363637</v>
      </c>
      <c r="BI31" s="58">
        <v>5</v>
      </c>
      <c r="BJ31" s="58">
        <v>6</v>
      </c>
      <c r="BK31" s="57"/>
      <c r="BL31" s="57"/>
      <c r="BM31" s="52">
        <f>(AX31*$AX$4+BG31*$BG$4+BJ31*4+BI31*3)/73</f>
        <v>6.263013698630138</v>
      </c>
      <c r="BN31" s="45" t="str">
        <f t="shared" si="4"/>
        <v>Trung b×nh Kh¸</v>
      </c>
      <c r="BO31" s="57">
        <v>7</v>
      </c>
      <c r="BP31" s="57"/>
      <c r="BQ31" s="56">
        <v>5</v>
      </c>
      <c r="BR31" s="56"/>
    </row>
    <row r="32" spans="1:70" ht="21" customHeight="1">
      <c r="A32" s="34">
        <v>28</v>
      </c>
      <c r="B32" s="35" t="s">
        <v>112</v>
      </c>
      <c r="C32" s="59" t="s">
        <v>113</v>
      </c>
      <c r="D32" s="37" t="s">
        <v>114</v>
      </c>
      <c r="E32" s="38"/>
      <c r="F32" s="51">
        <v>8</v>
      </c>
      <c r="G32" s="51"/>
      <c r="H32" s="51">
        <v>7</v>
      </c>
      <c r="I32" s="51"/>
      <c r="J32" s="57">
        <v>5</v>
      </c>
      <c r="K32" s="51"/>
      <c r="L32" s="57">
        <v>5</v>
      </c>
      <c r="M32" s="51"/>
      <c r="N32" s="51">
        <v>5</v>
      </c>
      <c r="O32" s="51"/>
      <c r="P32" s="51">
        <v>9</v>
      </c>
      <c r="Q32" s="51"/>
      <c r="R32" s="51">
        <v>7</v>
      </c>
      <c r="S32" s="51"/>
      <c r="T32" s="51">
        <v>8</v>
      </c>
      <c r="U32" s="51"/>
      <c r="V32" s="52">
        <f t="shared" si="0"/>
        <v>6.869565217391305</v>
      </c>
      <c r="W32" s="51">
        <v>8</v>
      </c>
      <c r="X32" s="51"/>
      <c r="Y32" s="51">
        <v>8</v>
      </c>
      <c r="Z32" s="51"/>
      <c r="AA32" s="51">
        <v>7</v>
      </c>
      <c r="AB32" s="51"/>
      <c r="AC32" s="51">
        <v>8</v>
      </c>
      <c r="AD32" s="51"/>
      <c r="AE32" s="51">
        <v>7</v>
      </c>
      <c r="AF32" s="51"/>
      <c r="AG32" s="51">
        <v>6</v>
      </c>
      <c r="AH32" s="51"/>
      <c r="AI32" s="51">
        <v>7</v>
      </c>
      <c r="AJ32" s="51"/>
      <c r="AK32" s="51">
        <v>8</v>
      </c>
      <c r="AL32" s="51"/>
      <c r="AM32" s="51">
        <v>7</v>
      </c>
      <c r="AN32" s="51"/>
      <c r="AO32" s="51">
        <v>7</v>
      </c>
      <c r="AP32" s="51"/>
      <c r="AQ32" s="51">
        <v>7</v>
      </c>
      <c r="AR32" s="51"/>
      <c r="AS32" s="51">
        <v>5</v>
      </c>
      <c r="AT32" s="51"/>
      <c r="AU32" s="51">
        <v>6</v>
      </c>
      <c r="AV32" s="51"/>
      <c r="AW32" s="52">
        <f t="shared" si="1"/>
        <v>7.433333333333334</v>
      </c>
      <c r="AX32" s="40">
        <f t="shared" si="2"/>
        <v>6.927272727272728</v>
      </c>
      <c r="AY32" s="51">
        <v>8</v>
      </c>
      <c r="AZ32" s="51"/>
      <c r="BA32" s="51">
        <v>8</v>
      </c>
      <c r="BB32" s="51"/>
      <c r="BC32" s="51">
        <v>7</v>
      </c>
      <c r="BD32" s="51"/>
      <c r="BE32" s="51">
        <v>7</v>
      </c>
      <c r="BF32" s="51"/>
      <c r="BG32" s="53">
        <f t="shared" si="3"/>
        <v>7.461538461538462</v>
      </c>
      <c r="BH32" s="54">
        <f>(AX32*$AX$4+BG32*$BG$4)/$BH$4</f>
        <v>7.032506887052342</v>
      </c>
      <c r="BI32" s="55">
        <v>5</v>
      </c>
      <c r="BJ32" s="55">
        <v>5</v>
      </c>
      <c r="BK32" s="51"/>
      <c r="BL32" s="51"/>
      <c r="BM32" s="52">
        <f>(AX32*$AX$4+BG32*$BG$4+BJ32*4+BI32*3)/73</f>
        <v>6.837608966376091</v>
      </c>
      <c r="BN32" s="45" t="str">
        <f t="shared" si="4"/>
        <v>Trung b×nh Kh¸</v>
      </c>
      <c r="BO32" s="51">
        <v>8</v>
      </c>
      <c r="BP32" s="51"/>
      <c r="BQ32" s="71">
        <v>7</v>
      </c>
      <c r="BR32" s="71"/>
    </row>
    <row r="33" spans="1:70" ht="21" customHeight="1">
      <c r="A33" s="34">
        <v>29</v>
      </c>
      <c r="B33" s="35" t="s">
        <v>52</v>
      </c>
      <c r="C33" s="59" t="s">
        <v>115</v>
      </c>
      <c r="D33" s="37" t="s">
        <v>116</v>
      </c>
      <c r="E33" s="72"/>
      <c r="F33" s="55">
        <v>7</v>
      </c>
      <c r="G33" s="51"/>
      <c r="H33" s="51">
        <v>6</v>
      </c>
      <c r="I33" s="51">
        <v>0</v>
      </c>
      <c r="J33" s="57">
        <v>5</v>
      </c>
      <c r="K33" s="51"/>
      <c r="L33" s="57">
        <v>5</v>
      </c>
      <c r="M33" s="51"/>
      <c r="N33" s="51">
        <v>5</v>
      </c>
      <c r="O33" s="51"/>
      <c r="P33" s="51">
        <v>7</v>
      </c>
      <c r="Q33" s="51"/>
      <c r="R33" s="51">
        <v>5</v>
      </c>
      <c r="S33" s="51">
        <v>3</v>
      </c>
      <c r="T33" s="51">
        <v>5</v>
      </c>
      <c r="U33" s="51"/>
      <c r="V33" s="52">
        <f t="shared" si="0"/>
        <v>5.6521739130434785</v>
      </c>
      <c r="W33" s="51">
        <v>6</v>
      </c>
      <c r="X33" s="51"/>
      <c r="Y33" s="51">
        <v>6</v>
      </c>
      <c r="Z33" s="51"/>
      <c r="AA33" s="51">
        <v>6</v>
      </c>
      <c r="AB33" s="51"/>
      <c r="AC33" s="51">
        <v>6</v>
      </c>
      <c r="AD33" s="51"/>
      <c r="AE33" s="51">
        <v>6</v>
      </c>
      <c r="AF33" s="51"/>
      <c r="AG33" s="51">
        <v>5</v>
      </c>
      <c r="AH33" s="51"/>
      <c r="AI33" s="51">
        <v>6</v>
      </c>
      <c r="AJ33" s="51"/>
      <c r="AK33" s="51">
        <v>8</v>
      </c>
      <c r="AL33" s="51"/>
      <c r="AM33" s="51">
        <v>7</v>
      </c>
      <c r="AN33" s="51"/>
      <c r="AO33" s="51">
        <v>6</v>
      </c>
      <c r="AP33" s="51"/>
      <c r="AQ33" s="51">
        <v>5</v>
      </c>
      <c r="AR33" s="51"/>
      <c r="AS33" s="51">
        <v>8</v>
      </c>
      <c r="AT33" s="51"/>
      <c r="AU33" s="51">
        <v>7</v>
      </c>
      <c r="AV33" s="51"/>
      <c r="AW33" s="52">
        <f t="shared" si="1"/>
        <v>6.733333333333333</v>
      </c>
      <c r="AX33" s="40">
        <f t="shared" si="2"/>
        <v>6.036363636363636</v>
      </c>
      <c r="AY33" s="51">
        <v>5</v>
      </c>
      <c r="AZ33" s="51"/>
      <c r="BA33" s="51">
        <v>7</v>
      </c>
      <c r="BB33" s="51"/>
      <c r="BC33" s="51">
        <v>6</v>
      </c>
      <c r="BD33" s="51"/>
      <c r="BE33" s="51">
        <v>6</v>
      </c>
      <c r="BF33" s="51"/>
      <c r="BG33" s="53">
        <f t="shared" si="3"/>
        <v>6</v>
      </c>
      <c r="BH33" s="54">
        <f>(AX33*$AX$4+BG33*$BG$4)/$BH$4</f>
        <v>6.029201101928375</v>
      </c>
      <c r="BI33" s="55">
        <v>5</v>
      </c>
      <c r="BJ33" s="55">
        <v>5</v>
      </c>
      <c r="BK33" s="51"/>
      <c r="BL33" s="51"/>
      <c r="BM33" s="52">
        <f>(AX33*$AX$4+BG33*$BG$4+BJ33*4+BI33*3)/73</f>
        <v>5.930510585305106</v>
      </c>
      <c r="BN33" s="45" t="str">
        <f t="shared" si="4"/>
        <v>Trung b×nh</v>
      </c>
      <c r="BO33" s="51">
        <v>8</v>
      </c>
      <c r="BP33" s="73"/>
      <c r="BQ33" s="74">
        <v>6</v>
      </c>
      <c r="BR33" s="74"/>
    </row>
    <row r="34" spans="1:70" ht="21" customHeight="1">
      <c r="A34" s="34">
        <v>30</v>
      </c>
      <c r="B34" s="35" t="s">
        <v>117</v>
      </c>
      <c r="C34" s="59" t="s">
        <v>118</v>
      </c>
      <c r="D34" s="37" t="s">
        <v>119</v>
      </c>
      <c r="E34" s="75"/>
      <c r="F34" s="51">
        <v>5</v>
      </c>
      <c r="G34" s="51"/>
      <c r="H34" s="51">
        <v>7</v>
      </c>
      <c r="I34" s="51"/>
      <c r="J34" s="57">
        <v>5</v>
      </c>
      <c r="K34" s="51"/>
      <c r="L34" s="57">
        <v>5</v>
      </c>
      <c r="M34" s="51"/>
      <c r="N34" s="51">
        <v>6</v>
      </c>
      <c r="O34" s="51"/>
      <c r="P34" s="51">
        <v>7</v>
      </c>
      <c r="Q34" s="51"/>
      <c r="R34" s="51">
        <v>7</v>
      </c>
      <c r="S34" s="51"/>
      <c r="T34" s="51">
        <v>5</v>
      </c>
      <c r="U34" s="51"/>
      <c r="V34" s="52">
        <f t="shared" si="0"/>
        <v>6.086956521739131</v>
      </c>
      <c r="W34" s="51">
        <v>6</v>
      </c>
      <c r="X34" s="51"/>
      <c r="Y34" s="51">
        <v>7</v>
      </c>
      <c r="Z34" s="51"/>
      <c r="AA34" s="51">
        <v>6</v>
      </c>
      <c r="AB34" s="51"/>
      <c r="AC34" s="51">
        <v>5</v>
      </c>
      <c r="AD34" s="51"/>
      <c r="AE34" s="51">
        <v>6</v>
      </c>
      <c r="AF34" s="51"/>
      <c r="AG34" s="51">
        <v>5</v>
      </c>
      <c r="AH34" s="51"/>
      <c r="AI34" s="51">
        <v>6</v>
      </c>
      <c r="AJ34" s="51"/>
      <c r="AK34" s="51">
        <v>8</v>
      </c>
      <c r="AL34" s="51"/>
      <c r="AM34" s="51">
        <v>6</v>
      </c>
      <c r="AN34" s="51"/>
      <c r="AO34" s="51">
        <v>6</v>
      </c>
      <c r="AP34" s="51"/>
      <c r="AQ34" s="51">
        <v>6</v>
      </c>
      <c r="AR34" s="51"/>
      <c r="AS34" s="51">
        <v>6</v>
      </c>
      <c r="AT34" s="51"/>
      <c r="AU34" s="51">
        <v>6</v>
      </c>
      <c r="AV34" s="51"/>
      <c r="AW34" s="52">
        <f t="shared" si="1"/>
        <v>6.533333333333333</v>
      </c>
      <c r="AX34" s="40">
        <f t="shared" si="2"/>
        <v>6.109090909090909</v>
      </c>
      <c r="AY34" s="51">
        <v>5</v>
      </c>
      <c r="AZ34" s="51"/>
      <c r="BA34" s="51">
        <v>7</v>
      </c>
      <c r="BB34" s="51"/>
      <c r="BC34" s="51">
        <v>7</v>
      </c>
      <c r="BD34" s="51"/>
      <c r="BE34" s="51">
        <v>6</v>
      </c>
      <c r="BF34" s="51"/>
      <c r="BG34" s="53">
        <f t="shared" si="3"/>
        <v>6.153846153846154</v>
      </c>
      <c r="BH34" s="54">
        <f>(AX34*$AX$4+BG34*$BG$4)/$BH$4</f>
        <v>6.117906336088154</v>
      </c>
      <c r="BI34" s="55">
        <v>6</v>
      </c>
      <c r="BJ34" s="55">
        <v>6</v>
      </c>
      <c r="BK34" s="51"/>
      <c r="BL34" s="51"/>
      <c r="BM34" s="52">
        <f>(AX34*$AX$4+BG34*$BG$4+BJ34*4+BI34*3)/73</f>
        <v>6.106600249066003</v>
      </c>
      <c r="BN34" s="45" t="str">
        <f t="shared" si="4"/>
        <v>Trung b×nh Kh¸</v>
      </c>
      <c r="BO34" s="51">
        <v>7</v>
      </c>
      <c r="BP34" s="73"/>
      <c r="BQ34" s="56">
        <v>7</v>
      </c>
      <c r="BR34" s="56"/>
    </row>
    <row r="35" spans="1:70" ht="21" customHeight="1">
      <c r="A35" s="34">
        <v>31</v>
      </c>
      <c r="B35" s="35" t="s">
        <v>120</v>
      </c>
      <c r="C35" s="59" t="s">
        <v>121</v>
      </c>
      <c r="D35" s="37" t="s">
        <v>122</v>
      </c>
      <c r="E35" s="38"/>
      <c r="F35" s="51">
        <v>7</v>
      </c>
      <c r="G35" s="51"/>
      <c r="H35" s="51">
        <v>7</v>
      </c>
      <c r="I35" s="51"/>
      <c r="J35" s="57">
        <v>5</v>
      </c>
      <c r="K35" s="51"/>
      <c r="L35" s="57">
        <v>5</v>
      </c>
      <c r="M35" s="51"/>
      <c r="N35" s="51">
        <v>5</v>
      </c>
      <c r="O35" s="51">
        <v>4</v>
      </c>
      <c r="P35" s="51">
        <v>8</v>
      </c>
      <c r="Q35" s="51"/>
      <c r="R35" s="51">
        <v>5</v>
      </c>
      <c r="S35" s="51"/>
      <c r="T35" s="51">
        <v>8</v>
      </c>
      <c r="U35" s="51"/>
      <c r="V35" s="52">
        <f t="shared" si="0"/>
        <v>6.173913043478261</v>
      </c>
      <c r="W35" s="51">
        <v>7</v>
      </c>
      <c r="X35" s="51"/>
      <c r="Y35" s="51">
        <v>8</v>
      </c>
      <c r="Z35" s="51"/>
      <c r="AA35" s="51">
        <v>6</v>
      </c>
      <c r="AB35" s="51"/>
      <c r="AC35" s="51">
        <v>6</v>
      </c>
      <c r="AD35" s="51"/>
      <c r="AE35" s="51">
        <v>5</v>
      </c>
      <c r="AF35" s="51"/>
      <c r="AG35" s="51">
        <v>5</v>
      </c>
      <c r="AH35" s="51"/>
      <c r="AI35" s="51">
        <v>5</v>
      </c>
      <c r="AJ35" s="67" t="s">
        <v>72</v>
      </c>
      <c r="AK35" s="51">
        <v>6</v>
      </c>
      <c r="AL35" s="51"/>
      <c r="AM35" s="51">
        <v>7</v>
      </c>
      <c r="AN35" s="51"/>
      <c r="AO35" s="51">
        <v>8</v>
      </c>
      <c r="AP35" s="51"/>
      <c r="AQ35" s="51">
        <v>8</v>
      </c>
      <c r="AR35" s="51"/>
      <c r="AS35" s="51">
        <v>6</v>
      </c>
      <c r="AT35" s="51"/>
      <c r="AU35" s="51">
        <v>7</v>
      </c>
      <c r="AV35" s="51"/>
      <c r="AW35" s="52">
        <f t="shared" si="1"/>
        <v>7</v>
      </c>
      <c r="AX35" s="40">
        <f t="shared" si="2"/>
        <v>6.4</v>
      </c>
      <c r="AY35" s="51">
        <v>6</v>
      </c>
      <c r="AZ35" s="51"/>
      <c r="BA35" s="51">
        <v>7</v>
      </c>
      <c r="BB35" s="51"/>
      <c r="BC35" s="51">
        <v>7</v>
      </c>
      <c r="BD35" s="51"/>
      <c r="BE35" s="51">
        <v>8</v>
      </c>
      <c r="BF35" s="51"/>
      <c r="BG35" s="53">
        <f t="shared" si="3"/>
        <v>7.153846153846154</v>
      </c>
      <c r="BH35" s="54">
        <f>(AX35*$AX$4+BG35*$BG$4)/$BH$4</f>
        <v>6.548484848484849</v>
      </c>
      <c r="BI35" s="55">
        <v>5</v>
      </c>
      <c r="BJ35" s="55">
        <v>5</v>
      </c>
      <c r="BK35" s="51"/>
      <c r="BL35" s="51"/>
      <c r="BM35" s="52">
        <f>(AX35*$AX$4+BG35*$BG$4+BJ35*4+BI35*3)/73</f>
        <v>6.4</v>
      </c>
      <c r="BN35" s="45" t="str">
        <f t="shared" si="4"/>
        <v>Trung b×nh Kh¸</v>
      </c>
      <c r="BO35" s="51">
        <v>5</v>
      </c>
      <c r="BP35" s="73"/>
      <c r="BQ35" s="56">
        <v>7</v>
      </c>
      <c r="BR35" s="56"/>
    </row>
    <row r="36" spans="1:70" ht="21" customHeight="1">
      <c r="A36" s="34">
        <v>32</v>
      </c>
      <c r="B36" s="35" t="s">
        <v>47</v>
      </c>
      <c r="C36" s="59" t="s">
        <v>121</v>
      </c>
      <c r="D36" s="37" t="s">
        <v>123</v>
      </c>
      <c r="E36" s="38"/>
      <c r="F36" s="51">
        <v>6</v>
      </c>
      <c r="G36" s="51"/>
      <c r="H36" s="51">
        <v>8</v>
      </c>
      <c r="I36" s="51"/>
      <c r="J36" s="57">
        <v>5</v>
      </c>
      <c r="K36" s="51"/>
      <c r="L36" s="57">
        <v>5</v>
      </c>
      <c r="M36" s="51"/>
      <c r="N36" s="51">
        <v>7</v>
      </c>
      <c r="O36" s="51"/>
      <c r="P36" s="51">
        <v>8</v>
      </c>
      <c r="Q36" s="51"/>
      <c r="R36" s="51">
        <v>5</v>
      </c>
      <c r="S36" s="51"/>
      <c r="T36" s="51">
        <v>7</v>
      </c>
      <c r="U36" s="51"/>
      <c r="V36" s="52">
        <f t="shared" si="0"/>
        <v>6.3478260869565215</v>
      </c>
      <c r="W36" s="51">
        <v>8</v>
      </c>
      <c r="X36" s="51"/>
      <c r="Y36" s="51">
        <v>8</v>
      </c>
      <c r="Z36" s="51"/>
      <c r="AA36" s="51">
        <v>7</v>
      </c>
      <c r="AB36" s="51"/>
      <c r="AC36" s="51">
        <v>6</v>
      </c>
      <c r="AD36" s="51"/>
      <c r="AE36" s="51">
        <v>7</v>
      </c>
      <c r="AF36" s="51"/>
      <c r="AG36" s="51">
        <v>6</v>
      </c>
      <c r="AH36" s="51"/>
      <c r="AI36" s="51">
        <v>5</v>
      </c>
      <c r="AJ36" s="51"/>
      <c r="AK36" s="51">
        <v>8</v>
      </c>
      <c r="AL36" s="51"/>
      <c r="AM36" s="51">
        <v>5</v>
      </c>
      <c r="AN36" s="51"/>
      <c r="AO36" s="51">
        <v>6</v>
      </c>
      <c r="AP36" s="51"/>
      <c r="AQ36" s="51">
        <v>7</v>
      </c>
      <c r="AR36" s="51"/>
      <c r="AS36" s="51">
        <v>8</v>
      </c>
      <c r="AT36" s="51"/>
      <c r="AU36" s="51">
        <v>7</v>
      </c>
      <c r="AV36" s="51"/>
      <c r="AW36" s="52">
        <f t="shared" si="1"/>
        <v>7.3</v>
      </c>
      <c r="AX36" s="40">
        <f t="shared" si="2"/>
        <v>6.636363636363637</v>
      </c>
      <c r="AY36" s="51">
        <v>7</v>
      </c>
      <c r="AZ36" s="51"/>
      <c r="BA36" s="51">
        <v>6</v>
      </c>
      <c r="BB36" s="51"/>
      <c r="BC36" s="51">
        <v>7</v>
      </c>
      <c r="BD36" s="51"/>
      <c r="BE36" s="51">
        <v>5</v>
      </c>
      <c r="BF36" s="51"/>
      <c r="BG36" s="53">
        <f t="shared" si="3"/>
        <v>6</v>
      </c>
      <c r="BH36" s="54">
        <f>(AX36*$AX$4+BG36*$BG$4)/$BH$4</f>
        <v>6.511019283746557</v>
      </c>
      <c r="BI36" s="55">
        <v>5</v>
      </c>
      <c r="BJ36" s="55">
        <v>5</v>
      </c>
      <c r="BK36" s="51"/>
      <c r="BL36" s="51"/>
      <c r="BM36" s="52">
        <f>(AX36*$AX$4+BG36*$BG$4+BJ36*4+BI36*3)/73</f>
        <v>6.366127023661271</v>
      </c>
      <c r="BN36" s="45" t="str">
        <f t="shared" si="4"/>
        <v>Trung b×nh Kh¸</v>
      </c>
      <c r="BO36" s="51">
        <v>7</v>
      </c>
      <c r="BP36" s="73"/>
      <c r="BQ36" s="56">
        <v>7</v>
      </c>
      <c r="BR36" s="56"/>
    </row>
    <row r="37" spans="1:70" ht="21" customHeight="1">
      <c r="A37" s="34">
        <v>33</v>
      </c>
      <c r="B37" s="76" t="s">
        <v>124</v>
      </c>
      <c r="C37" s="77" t="s">
        <v>125</v>
      </c>
      <c r="D37" s="78" t="s">
        <v>126</v>
      </c>
      <c r="E37" s="79"/>
      <c r="F37" s="80">
        <v>7</v>
      </c>
      <c r="G37" s="80"/>
      <c r="H37" s="80">
        <v>7</v>
      </c>
      <c r="I37" s="80">
        <v>0</v>
      </c>
      <c r="J37" s="80">
        <v>5</v>
      </c>
      <c r="K37" s="80"/>
      <c r="L37" s="80">
        <v>5</v>
      </c>
      <c r="M37" s="80"/>
      <c r="N37" s="80">
        <v>6</v>
      </c>
      <c r="O37" s="80"/>
      <c r="P37" s="80">
        <v>8</v>
      </c>
      <c r="Q37" s="80"/>
      <c r="R37" s="80">
        <v>5</v>
      </c>
      <c r="S37" s="80">
        <v>3</v>
      </c>
      <c r="T37" s="80">
        <v>7</v>
      </c>
      <c r="U37" s="80"/>
      <c r="V37" s="81">
        <f t="shared" si="0"/>
        <v>6.217391304347826</v>
      </c>
      <c r="W37" s="80">
        <v>6</v>
      </c>
      <c r="X37" s="80"/>
      <c r="Y37" s="80">
        <v>7</v>
      </c>
      <c r="Z37" s="82" t="s">
        <v>127</v>
      </c>
      <c r="AA37" s="80">
        <v>6</v>
      </c>
      <c r="AB37" s="80"/>
      <c r="AC37" s="80">
        <v>7</v>
      </c>
      <c r="AD37" s="80"/>
      <c r="AE37" s="80">
        <v>7</v>
      </c>
      <c r="AF37" s="80"/>
      <c r="AG37" s="80">
        <v>7</v>
      </c>
      <c r="AH37" s="80">
        <v>4</v>
      </c>
      <c r="AI37" s="80">
        <v>5</v>
      </c>
      <c r="AJ37" s="80"/>
      <c r="AK37" s="80">
        <v>7</v>
      </c>
      <c r="AL37" s="80"/>
      <c r="AM37" s="80">
        <v>7</v>
      </c>
      <c r="AN37" s="80"/>
      <c r="AO37" s="80">
        <v>5</v>
      </c>
      <c r="AP37" s="80"/>
      <c r="AQ37" s="80">
        <v>5</v>
      </c>
      <c r="AR37" s="80">
        <v>4</v>
      </c>
      <c r="AS37" s="80">
        <v>6</v>
      </c>
      <c r="AT37" s="80"/>
      <c r="AU37" s="80">
        <v>6</v>
      </c>
      <c r="AV37" s="80">
        <v>0</v>
      </c>
      <c r="AW37" s="81">
        <f t="shared" si="1"/>
        <v>6.6</v>
      </c>
      <c r="AX37" s="83">
        <f t="shared" si="2"/>
        <v>6.2</v>
      </c>
      <c r="AY37" s="80">
        <v>6</v>
      </c>
      <c r="AZ37" s="80"/>
      <c r="BA37" s="80">
        <v>6</v>
      </c>
      <c r="BB37" s="80"/>
      <c r="BC37" s="80">
        <v>6</v>
      </c>
      <c r="BD37" s="80"/>
      <c r="BE37" s="80">
        <v>5</v>
      </c>
      <c r="BF37" s="80"/>
      <c r="BG37" s="84">
        <f t="shared" si="3"/>
        <v>5.615384615384615</v>
      </c>
      <c r="BH37" s="85">
        <f>(AX37*$AX$4+BG37*$BG$4)/$BH$4</f>
        <v>6.084848484848485</v>
      </c>
      <c r="BI37" s="86">
        <v>5</v>
      </c>
      <c r="BJ37" s="86">
        <v>5</v>
      </c>
      <c r="BK37" s="80"/>
      <c r="BL37" s="80"/>
      <c r="BM37" s="52">
        <f>(AX37*$AX$4+BG37*$BG$4+BJ37*4+BI37*3)/73</f>
        <v>5.980821917808219</v>
      </c>
      <c r="BN37" s="45" t="str">
        <f t="shared" si="4"/>
        <v>Trung b×nh</v>
      </c>
      <c r="BO37" s="80">
        <v>6</v>
      </c>
      <c r="BP37" s="87">
        <v>4</v>
      </c>
      <c r="BQ37" s="88">
        <v>5</v>
      </c>
      <c r="BR37" s="88"/>
    </row>
    <row r="38" spans="1:70" ht="21" customHeight="1">
      <c r="A38" s="34">
        <v>34</v>
      </c>
      <c r="B38" s="35" t="s">
        <v>128</v>
      </c>
      <c r="C38" s="59" t="s">
        <v>129</v>
      </c>
      <c r="D38" s="37" t="s">
        <v>130</v>
      </c>
      <c r="E38" s="38"/>
      <c r="F38" s="51">
        <v>6</v>
      </c>
      <c r="G38" s="51"/>
      <c r="H38" s="51">
        <v>7</v>
      </c>
      <c r="I38" s="51"/>
      <c r="J38" s="57">
        <v>5</v>
      </c>
      <c r="K38" s="51"/>
      <c r="L38" s="57">
        <v>5</v>
      </c>
      <c r="M38" s="51"/>
      <c r="N38" s="51">
        <v>6</v>
      </c>
      <c r="O38" s="51"/>
      <c r="P38" s="51">
        <v>8</v>
      </c>
      <c r="Q38" s="51"/>
      <c r="R38" s="51">
        <v>6</v>
      </c>
      <c r="S38" s="51"/>
      <c r="T38" s="51">
        <v>8</v>
      </c>
      <c r="U38" s="51"/>
      <c r="V38" s="52">
        <f t="shared" si="0"/>
        <v>6.391304347826087</v>
      </c>
      <c r="W38" s="51">
        <v>7</v>
      </c>
      <c r="X38" s="51"/>
      <c r="Y38" s="51">
        <v>7</v>
      </c>
      <c r="Z38" s="51"/>
      <c r="AA38" s="51">
        <v>7</v>
      </c>
      <c r="AB38" s="51"/>
      <c r="AC38" s="51">
        <v>7</v>
      </c>
      <c r="AD38" s="51"/>
      <c r="AE38" s="51">
        <v>5</v>
      </c>
      <c r="AF38" s="51"/>
      <c r="AG38" s="51">
        <v>6</v>
      </c>
      <c r="AH38" s="51"/>
      <c r="AI38" s="51">
        <v>7</v>
      </c>
      <c r="AJ38" s="51"/>
      <c r="AK38" s="51">
        <v>7</v>
      </c>
      <c r="AL38" s="51"/>
      <c r="AM38" s="51">
        <v>8</v>
      </c>
      <c r="AN38" s="51"/>
      <c r="AO38" s="51">
        <v>7</v>
      </c>
      <c r="AP38" s="51"/>
      <c r="AQ38" s="51">
        <v>6</v>
      </c>
      <c r="AR38" s="51"/>
      <c r="AS38" s="51">
        <v>8</v>
      </c>
      <c r="AT38" s="51"/>
      <c r="AU38" s="51">
        <v>7</v>
      </c>
      <c r="AV38" s="51"/>
      <c r="AW38" s="52">
        <f t="shared" si="1"/>
        <v>7.333333333333333</v>
      </c>
      <c r="AX38" s="40">
        <f t="shared" si="2"/>
        <v>6.672727272727273</v>
      </c>
      <c r="AY38" s="51">
        <v>6</v>
      </c>
      <c r="AZ38" s="51"/>
      <c r="BA38" s="51">
        <v>8</v>
      </c>
      <c r="BB38" s="51"/>
      <c r="BC38" s="51">
        <v>6</v>
      </c>
      <c r="BD38" s="51"/>
      <c r="BE38" s="51">
        <v>5</v>
      </c>
      <c r="BF38" s="51"/>
      <c r="BG38" s="53">
        <f t="shared" si="3"/>
        <v>6.076923076923077</v>
      </c>
      <c r="BH38" s="54">
        <f>(AX38*$AX$4+BG38*$BG$4)/$BH$4</f>
        <v>6.555371900826446</v>
      </c>
      <c r="BI38" s="55">
        <v>5</v>
      </c>
      <c r="BJ38" s="55">
        <v>5</v>
      </c>
      <c r="BK38" s="51"/>
      <c r="BL38" s="51"/>
      <c r="BM38" s="52">
        <f>(AX38*$AX$4+BG38*$BG$4+BJ38*4+BI38*3)/73</f>
        <v>6.406226650062267</v>
      </c>
      <c r="BN38" s="45" t="str">
        <f t="shared" si="4"/>
        <v>Trung b×nh Kh¸</v>
      </c>
      <c r="BO38" s="51">
        <v>7</v>
      </c>
      <c r="BP38" s="73"/>
      <c r="BQ38" s="56">
        <v>6</v>
      </c>
      <c r="BR38" s="56"/>
    </row>
    <row r="39" spans="1:70" ht="21" customHeight="1">
      <c r="A39" s="34">
        <v>35</v>
      </c>
      <c r="B39" s="35" t="s">
        <v>94</v>
      </c>
      <c r="C39" s="59" t="s">
        <v>131</v>
      </c>
      <c r="D39" s="37" t="s">
        <v>132</v>
      </c>
      <c r="E39" s="38"/>
      <c r="F39" s="51">
        <v>6</v>
      </c>
      <c r="G39" s="51"/>
      <c r="H39" s="51">
        <v>8</v>
      </c>
      <c r="I39" s="51"/>
      <c r="J39" s="57">
        <v>5</v>
      </c>
      <c r="K39" s="51"/>
      <c r="L39" s="57">
        <v>5</v>
      </c>
      <c r="M39" s="51"/>
      <c r="N39" s="51">
        <v>6</v>
      </c>
      <c r="O39" s="51"/>
      <c r="P39" s="51">
        <v>7</v>
      </c>
      <c r="Q39" s="51"/>
      <c r="R39" s="51">
        <v>5</v>
      </c>
      <c r="S39" s="51"/>
      <c r="T39" s="51">
        <v>6</v>
      </c>
      <c r="U39" s="51"/>
      <c r="V39" s="52">
        <f t="shared" si="0"/>
        <v>6</v>
      </c>
      <c r="W39" s="51">
        <v>6</v>
      </c>
      <c r="X39" s="51"/>
      <c r="Y39" s="51">
        <v>8</v>
      </c>
      <c r="Z39" s="51"/>
      <c r="AA39" s="51">
        <v>5</v>
      </c>
      <c r="AB39" s="51"/>
      <c r="AC39" s="51">
        <v>6</v>
      </c>
      <c r="AD39" s="51"/>
      <c r="AE39" s="51">
        <v>6</v>
      </c>
      <c r="AF39" s="67" t="s">
        <v>63</v>
      </c>
      <c r="AG39" s="51">
        <v>5</v>
      </c>
      <c r="AH39" s="51"/>
      <c r="AI39" s="51">
        <v>5</v>
      </c>
      <c r="AJ39" s="51"/>
      <c r="AK39" s="51">
        <v>7</v>
      </c>
      <c r="AL39" s="51"/>
      <c r="AM39" s="51">
        <v>8</v>
      </c>
      <c r="AN39" s="51"/>
      <c r="AO39" s="51">
        <v>7</v>
      </c>
      <c r="AP39" s="51"/>
      <c r="AQ39" s="51">
        <v>6</v>
      </c>
      <c r="AR39" s="51"/>
      <c r="AS39" s="51">
        <v>6</v>
      </c>
      <c r="AT39" s="51"/>
      <c r="AU39" s="51">
        <v>8</v>
      </c>
      <c r="AV39" s="51"/>
      <c r="AW39" s="52">
        <f t="shared" si="1"/>
        <v>6.9</v>
      </c>
      <c r="AX39" s="40">
        <f t="shared" si="2"/>
        <v>6.2727272727272725</v>
      </c>
      <c r="AY39" s="51">
        <v>6</v>
      </c>
      <c r="AZ39" s="51"/>
      <c r="BA39" s="51">
        <v>6</v>
      </c>
      <c r="BB39" s="51"/>
      <c r="BC39" s="51">
        <v>6</v>
      </c>
      <c r="BD39" s="51"/>
      <c r="BE39" s="51">
        <v>6</v>
      </c>
      <c r="BF39" s="51"/>
      <c r="BG39" s="53">
        <f t="shared" si="3"/>
        <v>6</v>
      </c>
      <c r="BH39" s="54">
        <f>(AX39*$AX$4+BG39*$BG$4)/$BH$4</f>
        <v>6.2190082644628095</v>
      </c>
      <c r="BI39" s="55">
        <v>6</v>
      </c>
      <c r="BJ39" s="55">
        <v>5</v>
      </c>
      <c r="BK39" s="51"/>
      <c r="BL39" s="51"/>
      <c r="BM39" s="52">
        <f>(AX39*$AX$4+BG39*$BG$4+BJ39*4+BI39*3)/73</f>
        <v>6.14321295143213</v>
      </c>
      <c r="BN39" s="45" t="str">
        <f t="shared" si="4"/>
        <v>Trung b×nh Kh¸</v>
      </c>
      <c r="BO39" s="51">
        <v>6</v>
      </c>
      <c r="BP39" s="73"/>
      <c r="BQ39" s="56">
        <v>6</v>
      </c>
      <c r="BR39" s="56"/>
    </row>
    <row r="40" spans="1:70" ht="21" customHeight="1">
      <c r="A40" s="34">
        <v>36</v>
      </c>
      <c r="B40" s="35" t="s">
        <v>50</v>
      </c>
      <c r="C40" s="59" t="s">
        <v>133</v>
      </c>
      <c r="D40" s="37" t="s">
        <v>134</v>
      </c>
      <c r="E40" s="38"/>
      <c r="F40" s="51">
        <v>5</v>
      </c>
      <c r="G40" s="51"/>
      <c r="H40" s="51">
        <v>7</v>
      </c>
      <c r="I40" s="51"/>
      <c r="J40" s="57">
        <v>5</v>
      </c>
      <c r="K40" s="51"/>
      <c r="L40" s="57">
        <v>5</v>
      </c>
      <c r="M40" s="51"/>
      <c r="N40" s="51">
        <v>6</v>
      </c>
      <c r="O40" s="51"/>
      <c r="P40" s="51">
        <v>8</v>
      </c>
      <c r="Q40" s="51"/>
      <c r="R40" s="51">
        <v>6</v>
      </c>
      <c r="S40" s="51"/>
      <c r="T40" s="51">
        <v>6</v>
      </c>
      <c r="U40" s="51"/>
      <c r="V40" s="52">
        <f t="shared" si="0"/>
        <v>6.086956521739131</v>
      </c>
      <c r="W40" s="51">
        <v>5</v>
      </c>
      <c r="X40" s="51"/>
      <c r="Y40" s="51">
        <v>5</v>
      </c>
      <c r="Z40" s="51"/>
      <c r="AA40" s="51">
        <v>6</v>
      </c>
      <c r="AB40" s="51"/>
      <c r="AC40" s="51">
        <v>6</v>
      </c>
      <c r="AD40" s="51"/>
      <c r="AE40" s="51">
        <v>6</v>
      </c>
      <c r="AF40" s="51"/>
      <c r="AG40" s="51">
        <v>5</v>
      </c>
      <c r="AH40" s="51"/>
      <c r="AI40" s="51">
        <v>6</v>
      </c>
      <c r="AJ40" s="51"/>
      <c r="AK40" s="51">
        <v>5</v>
      </c>
      <c r="AL40" s="51">
        <v>0</v>
      </c>
      <c r="AM40" s="51">
        <v>6</v>
      </c>
      <c r="AN40" s="51"/>
      <c r="AO40" s="51">
        <v>6</v>
      </c>
      <c r="AP40" s="51"/>
      <c r="AQ40" s="51">
        <v>7</v>
      </c>
      <c r="AR40" s="51"/>
      <c r="AS40" s="51">
        <v>7</v>
      </c>
      <c r="AT40" s="51"/>
      <c r="AU40" s="51">
        <v>6</v>
      </c>
      <c r="AV40" s="51">
        <v>0</v>
      </c>
      <c r="AW40" s="52">
        <f t="shared" si="1"/>
        <v>6.266666666666667</v>
      </c>
      <c r="AX40" s="40">
        <f t="shared" si="2"/>
        <v>5.963636363636364</v>
      </c>
      <c r="AY40" s="51">
        <v>8</v>
      </c>
      <c r="AZ40" s="51"/>
      <c r="BA40" s="51">
        <v>6</v>
      </c>
      <c r="BB40" s="51"/>
      <c r="BC40" s="51">
        <v>6</v>
      </c>
      <c r="BD40" s="51"/>
      <c r="BE40" s="51">
        <v>8</v>
      </c>
      <c r="BF40" s="51"/>
      <c r="BG40" s="53">
        <f t="shared" si="3"/>
        <v>7.230769230769231</v>
      </c>
      <c r="BH40" s="54">
        <f>(AX40*$AX$4+BG40*$BG$4)/$BH$4</f>
        <v>6.2132231404958675</v>
      </c>
      <c r="BI40" s="55">
        <v>6</v>
      </c>
      <c r="BJ40" s="55">
        <v>5</v>
      </c>
      <c r="BK40" s="51"/>
      <c r="BL40" s="51"/>
      <c r="BM40" s="52">
        <f>(AX40*$AX$4+BG40*$BG$4+BJ40*4+BI40*3)/73</f>
        <v>6.137982565379826</v>
      </c>
      <c r="BN40" s="45" t="str">
        <f t="shared" si="4"/>
        <v>Trung b×nh Kh¸</v>
      </c>
      <c r="BO40" s="51">
        <v>8</v>
      </c>
      <c r="BP40" s="73"/>
      <c r="BQ40" s="56">
        <v>7</v>
      </c>
      <c r="BR40" s="56"/>
    </row>
    <row r="41" spans="1:70" ht="21" customHeight="1">
      <c r="A41" s="34">
        <v>37</v>
      </c>
      <c r="B41" s="35" t="s">
        <v>135</v>
      </c>
      <c r="C41" s="59" t="s">
        <v>136</v>
      </c>
      <c r="D41" s="37" t="s">
        <v>137</v>
      </c>
      <c r="E41" s="38"/>
      <c r="F41" s="51">
        <v>7</v>
      </c>
      <c r="G41" s="51"/>
      <c r="H41" s="51">
        <v>7</v>
      </c>
      <c r="I41" s="51"/>
      <c r="J41" s="57">
        <v>5</v>
      </c>
      <c r="K41" s="51"/>
      <c r="L41" s="57">
        <v>5</v>
      </c>
      <c r="M41" s="51"/>
      <c r="N41" s="51">
        <v>5</v>
      </c>
      <c r="O41" s="51"/>
      <c r="P41" s="51">
        <v>7</v>
      </c>
      <c r="Q41" s="51"/>
      <c r="R41" s="51">
        <v>5</v>
      </c>
      <c r="S41" s="51"/>
      <c r="T41" s="51">
        <v>6</v>
      </c>
      <c r="U41" s="51"/>
      <c r="V41" s="52">
        <f t="shared" si="0"/>
        <v>5.869565217391305</v>
      </c>
      <c r="W41" s="51">
        <v>7</v>
      </c>
      <c r="X41" s="51"/>
      <c r="Y41" s="51">
        <v>7</v>
      </c>
      <c r="Z41" s="51"/>
      <c r="AA41" s="51">
        <v>5</v>
      </c>
      <c r="AB41" s="67" t="s">
        <v>138</v>
      </c>
      <c r="AC41" s="51">
        <v>7</v>
      </c>
      <c r="AD41" s="51"/>
      <c r="AE41" s="51">
        <v>6</v>
      </c>
      <c r="AF41" s="51"/>
      <c r="AG41" s="51">
        <v>6</v>
      </c>
      <c r="AH41" s="51"/>
      <c r="AI41" s="51">
        <v>6</v>
      </c>
      <c r="AJ41" s="51"/>
      <c r="AK41" s="51">
        <v>6</v>
      </c>
      <c r="AL41" s="51"/>
      <c r="AM41" s="51">
        <v>6</v>
      </c>
      <c r="AN41" s="51"/>
      <c r="AO41" s="51">
        <v>6</v>
      </c>
      <c r="AP41" s="51"/>
      <c r="AQ41" s="51">
        <v>5</v>
      </c>
      <c r="AR41" s="51">
        <v>4</v>
      </c>
      <c r="AS41" s="51">
        <v>5</v>
      </c>
      <c r="AT41" s="51">
        <v>3</v>
      </c>
      <c r="AU41" s="51">
        <v>6</v>
      </c>
      <c r="AV41" s="51"/>
      <c r="AW41" s="52">
        <f t="shared" si="1"/>
        <v>6.4</v>
      </c>
      <c r="AX41" s="40">
        <f t="shared" si="2"/>
        <v>5.945454545454545</v>
      </c>
      <c r="AY41" s="51">
        <v>6</v>
      </c>
      <c r="AZ41" s="51"/>
      <c r="BA41" s="51">
        <v>8</v>
      </c>
      <c r="BB41" s="51"/>
      <c r="BC41" s="51">
        <v>6</v>
      </c>
      <c r="BD41" s="51"/>
      <c r="BE41" s="51">
        <v>5</v>
      </c>
      <c r="BF41" s="51"/>
      <c r="BG41" s="53">
        <f t="shared" si="3"/>
        <v>6.076923076923077</v>
      </c>
      <c r="BH41" s="54">
        <f>(AX41*$AX$4+BG41*$BG$4)/$BH$4</f>
        <v>5.971349862258953</v>
      </c>
      <c r="BI41" s="55">
        <v>5</v>
      </c>
      <c r="BJ41" s="55">
        <v>5</v>
      </c>
      <c r="BK41" s="51"/>
      <c r="BL41" s="51"/>
      <c r="BM41" s="52">
        <f>(AX41*$AX$4+BG41*$BG$4+BJ41*4+BI41*3)/73</f>
        <v>5.878206724782068</v>
      </c>
      <c r="BN41" s="45" t="str">
        <f t="shared" si="4"/>
        <v>Trung b×nh</v>
      </c>
      <c r="BO41" s="51">
        <v>7</v>
      </c>
      <c r="BP41" s="73"/>
      <c r="BQ41" s="56">
        <v>6</v>
      </c>
      <c r="BR41" s="56"/>
    </row>
    <row r="42" spans="1:70" ht="21" customHeight="1">
      <c r="A42" s="34">
        <v>38</v>
      </c>
      <c r="B42" s="35" t="s">
        <v>50</v>
      </c>
      <c r="C42" s="59" t="s">
        <v>136</v>
      </c>
      <c r="D42" s="37" t="s">
        <v>139</v>
      </c>
      <c r="E42" s="89"/>
      <c r="F42" s="51">
        <v>8</v>
      </c>
      <c r="G42" s="51"/>
      <c r="H42" s="51">
        <v>8</v>
      </c>
      <c r="I42" s="51"/>
      <c r="J42" s="57">
        <v>5</v>
      </c>
      <c r="K42" s="51"/>
      <c r="L42" s="57">
        <v>5</v>
      </c>
      <c r="M42" s="51"/>
      <c r="N42" s="51">
        <v>7</v>
      </c>
      <c r="O42" s="51"/>
      <c r="P42" s="51">
        <v>8</v>
      </c>
      <c r="Q42" s="51"/>
      <c r="R42" s="51">
        <v>7</v>
      </c>
      <c r="S42" s="51"/>
      <c r="T42" s="51">
        <v>8</v>
      </c>
      <c r="U42" s="51"/>
      <c r="V42" s="52">
        <f t="shared" si="0"/>
        <v>7.130434782608695</v>
      </c>
      <c r="W42" s="51">
        <v>7</v>
      </c>
      <c r="X42" s="51"/>
      <c r="Y42" s="51">
        <v>6</v>
      </c>
      <c r="Z42" s="67" t="s">
        <v>127</v>
      </c>
      <c r="AA42" s="51">
        <v>6</v>
      </c>
      <c r="AB42" s="51"/>
      <c r="AC42" s="51">
        <v>6</v>
      </c>
      <c r="AD42" s="51"/>
      <c r="AE42" s="51">
        <v>6</v>
      </c>
      <c r="AF42" s="67" t="s">
        <v>140</v>
      </c>
      <c r="AG42" s="51">
        <v>5</v>
      </c>
      <c r="AH42" s="51"/>
      <c r="AI42" s="51">
        <v>6</v>
      </c>
      <c r="AJ42" s="51"/>
      <c r="AK42" s="51">
        <v>7</v>
      </c>
      <c r="AL42" s="51"/>
      <c r="AM42" s="51">
        <v>6</v>
      </c>
      <c r="AN42" s="51"/>
      <c r="AO42" s="51">
        <v>7</v>
      </c>
      <c r="AP42" s="51"/>
      <c r="AQ42" s="51">
        <v>7</v>
      </c>
      <c r="AR42" s="51"/>
      <c r="AS42" s="51">
        <v>7</v>
      </c>
      <c r="AT42" s="51"/>
      <c r="AU42" s="51">
        <v>7</v>
      </c>
      <c r="AV42" s="51"/>
      <c r="AW42" s="52">
        <f t="shared" si="1"/>
        <v>6.833333333333333</v>
      </c>
      <c r="AX42" s="40">
        <f t="shared" si="2"/>
        <v>6.709090909090909</v>
      </c>
      <c r="AY42" s="51">
        <v>6</v>
      </c>
      <c r="AZ42" s="51"/>
      <c r="BA42" s="51">
        <v>7</v>
      </c>
      <c r="BB42" s="51"/>
      <c r="BC42" s="51">
        <v>7</v>
      </c>
      <c r="BD42" s="51"/>
      <c r="BE42" s="51">
        <v>7</v>
      </c>
      <c r="BF42" s="51"/>
      <c r="BG42" s="53">
        <f t="shared" si="3"/>
        <v>6.769230769230769</v>
      </c>
      <c r="BH42" s="54">
        <f>(AX42*$AX$4+BG42*$BG$4)/$BH$4</f>
        <v>6.720936639118457</v>
      </c>
      <c r="BI42" s="55">
        <v>5</v>
      </c>
      <c r="BJ42" s="55">
        <v>6</v>
      </c>
      <c r="BK42" s="51"/>
      <c r="BL42" s="51"/>
      <c r="BM42" s="52">
        <f>(AX42*$AX$4+BG42*$BG$4+BJ42*4+BI42*3)/73</f>
        <v>6.610709838107098</v>
      </c>
      <c r="BN42" s="45" t="str">
        <f t="shared" si="4"/>
        <v>Trung b×nh Kh¸</v>
      </c>
      <c r="BO42" s="51">
        <v>7</v>
      </c>
      <c r="BP42" s="73"/>
      <c r="BQ42" s="56">
        <v>6</v>
      </c>
      <c r="BR42" s="56"/>
    </row>
    <row r="43" spans="1:70" ht="21" customHeight="1">
      <c r="A43" s="34">
        <v>39</v>
      </c>
      <c r="B43" s="35" t="s">
        <v>48</v>
      </c>
      <c r="C43" s="36" t="s">
        <v>141</v>
      </c>
      <c r="D43" s="37" t="s">
        <v>142</v>
      </c>
      <c r="E43" s="38"/>
      <c r="F43" s="51">
        <v>7</v>
      </c>
      <c r="G43" s="51"/>
      <c r="H43" s="51">
        <v>8</v>
      </c>
      <c r="I43" s="51"/>
      <c r="J43" s="57">
        <v>5</v>
      </c>
      <c r="K43" s="51"/>
      <c r="L43" s="57">
        <v>5</v>
      </c>
      <c r="M43" s="51"/>
      <c r="N43" s="51">
        <v>7</v>
      </c>
      <c r="O43" s="51"/>
      <c r="P43" s="51">
        <v>8</v>
      </c>
      <c r="Q43" s="51"/>
      <c r="R43" s="51">
        <v>7</v>
      </c>
      <c r="S43" s="51"/>
      <c r="T43" s="51">
        <v>7</v>
      </c>
      <c r="U43" s="51"/>
      <c r="V43" s="52">
        <f t="shared" si="0"/>
        <v>6.913043478260869</v>
      </c>
      <c r="W43" s="51">
        <v>7</v>
      </c>
      <c r="X43" s="51"/>
      <c r="Y43" s="51">
        <v>8</v>
      </c>
      <c r="Z43" s="51"/>
      <c r="AA43" s="51">
        <v>8</v>
      </c>
      <c r="AB43" s="51"/>
      <c r="AC43" s="51">
        <v>5</v>
      </c>
      <c r="AD43" s="51"/>
      <c r="AE43" s="51">
        <v>5</v>
      </c>
      <c r="AF43" s="51">
        <v>4</v>
      </c>
      <c r="AG43" s="51">
        <v>7</v>
      </c>
      <c r="AH43" s="51"/>
      <c r="AI43" s="51">
        <v>5</v>
      </c>
      <c r="AJ43" s="51"/>
      <c r="AK43" s="51">
        <v>8</v>
      </c>
      <c r="AL43" s="51"/>
      <c r="AM43" s="51">
        <v>7</v>
      </c>
      <c r="AN43" s="51"/>
      <c r="AO43" s="51">
        <v>7</v>
      </c>
      <c r="AP43" s="51"/>
      <c r="AQ43" s="51">
        <v>7</v>
      </c>
      <c r="AR43" s="51"/>
      <c r="AS43" s="51">
        <v>6</v>
      </c>
      <c r="AT43" s="51">
        <v>3</v>
      </c>
      <c r="AU43" s="51">
        <v>6</v>
      </c>
      <c r="AV43" s="51"/>
      <c r="AW43" s="52">
        <f t="shared" si="1"/>
        <v>7.066666666666666</v>
      </c>
      <c r="AX43" s="40">
        <f t="shared" si="2"/>
        <v>6.745454545454545</v>
      </c>
      <c r="AY43" s="51">
        <v>7</v>
      </c>
      <c r="AZ43" s="51"/>
      <c r="BA43" s="51">
        <v>8</v>
      </c>
      <c r="BB43" s="51"/>
      <c r="BC43" s="51">
        <v>6</v>
      </c>
      <c r="BD43" s="51">
        <v>4</v>
      </c>
      <c r="BE43" s="51">
        <v>8</v>
      </c>
      <c r="BF43" s="51">
        <v>0</v>
      </c>
      <c r="BG43" s="53">
        <f t="shared" si="3"/>
        <v>7.461538461538462</v>
      </c>
      <c r="BH43" s="54">
        <f>(AX43*$AX$4+BG43*$BG$4)/$BH$4</f>
        <v>6.886501377410468</v>
      </c>
      <c r="BI43" s="55">
        <v>5</v>
      </c>
      <c r="BJ43" s="55">
        <v>7</v>
      </c>
      <c r="BK43" s="51"/>
      <c r="BL43" s="51"/>
      <c r="BM43" s="52">
        <f>(AX43*$AX$4+BG43*$BG$4+BJ43*4+BI43*3)/73</f>
        <v>6.81519302615193</v>
      </c>
      <c r="BN43" s="45" t="str">
        <f t="shared" si="4"/>
        <v>Trung b×nh Kh¸</v>
      </c>
      <c r="BO43" s="51">
        <v>8</v>
      </c>
      <c r="BP43" s="73"/>
      <c r="BQ43" s="56">
        <v>7</v>
      </c>
      <c r="BR43" s="56"/>
    </row>
    <row r="44" spans="1:70" ht="21" customHeight="1">
      <c r="A44" s="34">
        <v>40</v>
      </c>
      <c r="B44" s="35" t="s">
        <v>143</v>
      </c>
      <c r="C44" s="59" t="s">
        <v>144</v>
      </c>
      <c r="D44" s="37" t="s">
        <v>145</v>
      </c>
      <c r="E44" s="38"/>
      <c r="F44" s="51">
        <v>7</v>
      </c>
      <c r="G44" s="51"/>
      <c r="H44" s="51">
        <v>7</v>
      </c>
      <c r="I44" s="51"/>
      <c r="J44" s="57">
        <v>5</v>
      </c>
      <c r="K44" s="51"/>
      <c r="L44" s="57">
        <v>5</v>
      </c>
      <c r="M44" s="51"/>
      <c r="N44" s="51">
        <v>5</v>
      </c>
      <c r="O44" s="51"/>
      <c r="P44" s="51">
        <v>7</v>
      </c>
      <c r="Q44" s="51"/>
      <c r="R44" s="51">
        <v>5</v>
      </c>
      <c r="S44" s="51"/>
      <c r="T44" s="51">
        <v>5</v>
      </c>
      <c r="U44" s="51"/>
      <c r="V44" s="52">
        <f t="shared" si="0"/>
        <v>5.782608695652174</v>
      </c>
      <c r="W44" s="51">
        <v>6</v>
      </c>
      <c r="X44" s="51"/>
      <c r="Y44" s="51">
        <v>5</v>
      </c>
      <c r="Z44" s="51"/>
      <c r="AA44" s="51">
        <v>8</v>
      </c>
      <c r="AB44" s="51"/>
      <c r="AC44" s="51">
        <v>5</v>
      </c>
      <c r="AD44" s="51"/>
      <c r="AE44" s="51">
        <v>5</v>
      </c>
      <c r="AF44" s="51"/>
      <c r="AG44" s="51">
        <v>6</v>
      </c>
      <c r="AH44" s="51"/>
      <c r="AI44" s="51">
        <v>6</v>
      </c>
      <c r="AJ44" s="51"/>
      <c r="AK44" s="51">
        <v>7</v>
      </c>
      <c r="AL44" s="51"/>
      <c r="AM44" s="51">
        <v>6</v>
      </c>
      <c r="AN44" s="51"/>
      <c r="AO44" s="51">
        <v>6</v>
      </c>
      <c r="AP44" s="51"/>
      <c r="AQ44" s="51">
        <v>6</v>
      </c>
      <c r="AR44" s="51"/>
      <c r="AS44" s="51">
        <v>7</v>
      </c>
      <c r="AT44" s="51"/>
      <c r="AU44" s="51">
        <v>8</v>
      </c>
      <c r="AV44" s="51"/>
      <c r="AW44" s="52">
        <f t="shared" si="1"/>
        <v>6.633333333333334</v>
      </c>
      <c r="AX44" s="40">
        <f t="shared" si="2"/>
        <v>6.036363636363636</v>
      </c>
      <c r="AY44" s="51">
        <v>6</v>
      </c>
      <c r="AZ44" s="51"/>
      <c r="BA44" s="51">
        <v>7</v>
      </c>
      <c r="BB44" s="51"/>
      <c r="BC44" s="51">
        <v>7</v>
      </c>
      <c r="BD44" s="51"/>
      <c r="BE44" s="51">
        <v>6</v>
      </c>
      <c r="BF44" s="51"/>
      <c r="BG44" s="53">
        <f t="shared" si="3"/>
        <v>6.384615384615385</v>
      </c>
      <c r="BH44" s="54">
        <f>(AX44*$AX$4+BG44*$BG$4)/$BH$4</f>
        <v>6.104958677685951</v>
      </c>
      <c r="BI44" s="55">
        <v>5</v>
      </c>
      <c r="BJ44" s="55">
        <v>6</v>
      </c>
      <c r="BK44" s="51"/>
      <c r="BL44" s="51"/>
      <c r="BM44" s="52">
        <f>(AX44*$AX$4+BG44*$BG$4+BJ44*4+BI44*3)/73</f>
        <v>6.053798256537982</v>
      </c>
      <c r="BN44" s="45" t="str">
        <f t="shared" si="4"/>
        <v>Trung b×nh Kh¸</v>
      </c>
      <c r="BO44" s="51">
        <v>6</v>
      </c>
      <c r="BP44" s="73"/>
      <c r="BQ44" s="56">
        <v>7</v>
      </c>
      <c r="BR44" s="56"/>
    </row>
    <row r="45" spans="1:70" ht="21" customHeight="1">
      <c r="A45" s="34">
        <v>41</v>
      </c>
      <c r="B45" s="35" t="s">
        <v>146</v>
      </c>
      <c r="C45" s="59" t="s">
        <v>147</v>
      </c>
      <c r="D45" s="37" t="s">
        <v>148</v>
      </c>
      <c r="E45" s="38"/>
      <c r="F45" s="51">
        <v>6</v>
      </c>
      <c r="G45" s="51"/>
      <c r="H45" s="51">
        <v>7</v>
      </c>
      <c r="I45" s="51"/>
      <c r="J45" s="57">
        <v>5</v>
      </c>
      <c r="K45" s="51"/>
      <c r="L45" s="57">
        <v>5</v>
      </c>
      <c r="M45" s="51"/>
      <c r="N45" s="51">
        <v>5</v>
      </c>
      <c r="O45" s="51"/>
      <c r="P45" s="51">
        <v>8</v>
      </c>
      <c r="Q45" s="51"/>
      <c r="R45" s="51">
        <v>5</v>
      </c>
      <c r="S45" s="51">
        <v>4</v>
      </c>
      <c r="T45" s="51">
        <v>7</v>
      </c>
      <c r="U45" s="51">
        <v>4</v>
      </c>
      <c r="V45" s="52">
        <f t="shared" si="0"/>
        <v>5.956521739130435</v>
      </c>
      <c r="W45" s="51">
        <v>6</v>
      </c>
      <c r="X45" s="51"/>
      <c r="Y45" s="51">
        <v>7</v>
      </c>
      <c r="Z45" s="51"/>
      <c r="AA45" s="51">
        <v>5</v>
      </c>
      <c r="AB45" s="51"/>
      <c r="AC45" s="51">
        <v>6</v>
      </c>
      <c r="AD45" s="51"/>
      <c r="AE45" s="51">
        <v>5</v>
      </c>
      <c r="AF45" s="51"/>
      <c r="AG45" s="51">
        <v>5</v>
      </c>
      <c r="AH45" s="51"/>
      <c r="AI45" s="51">
        <v>5</v>
      </c>
      <c r="AJ45" s="51"/>
      <c r="AK45" s="51">
        <v>7</v>
      </c>
      <c r="AL45" s="51"/>
      <c r="AM45" s="51">
        <v>7</v>
      </c>
      <c r="AN45" s="51"/>
      <c r="AO45" s="51">
        <v>7</v>
      </c>
      <c r="AP45" s="51"/>
      <c r="AQ45" s="51">
        <v>5</v>
      </c>
      <c r="AR45" s="51">
        <v>4</v>
      </c>
      <c r="AS45" s="51">
        <v>5</v>
      </c>
      <c r="AT45" s="51"/>
      <c r="AU45" s="51">
        <v>7</v>
      </c>
      <c r="AV45" s="51"/>
      <c r="AW45" s="52">
        <f t="shared" si="1"/>
        <v>6.333333333333333</v>
      </c>
      <c r="AX45" s="40">
        <f t="shared" si="2"/>
        <v>5.945454545454545</v>
      </c>
      <c r="AY45" s="51">
        <v>6</v>
      </c>
      <c r="AZ45" s="51"/>
      <c r="BA45" s="51">
        <v>7</v>
      </c>
      <c r="BB45" s="51"/>
      <c r="BC45" s="51">
        <v>6</v>
      </c>
      <c r="BD45" s="51"/>
      <c r="BE45" s="51">
        <v>5</v>
      </c>
      <c r="BF45" s="51"/>
      <c r="BG45" s="53">
        <f t="shared" si="3"/>
        <v>5.846153846153846</v>
      </c>
      <c r="BH45" s="54">
        <f>(AX45*$AX$4+BG45*$BG$4)/$BH$4</f>
        <v>5.925895316804408</v>
      </c>
      <c r="BI45" s="55">
        <v>5</v>
      </c>
      <c r="BJ45" s="55">
        <v>4</v>
      </c>
      <c r="BK45" s="51"/>
      <c r="BL45" s="51"/>
      <c r="BM45" s="52">
        <f>(AX45*$AX$4+BG45*$BG$4+BJ45*4+BI45*3)/73</f>
        <v>5.782316313823164</v>
      </c>
      <c r="BN45" s="45"/>
      <c r="BO45" s="51">
        <v>5</v>
      </c>
      <c r="BP45" s="73"/>
      <c r="BQ45" s="56">
        <v>6</v>
      </c>
      <c r="BR45" s="56"/>
    </row>
    <row r="46" spans="1:70" ht="21" customHeight="1">
      <c r="A46" s="34">
        <v>42</v>
      </c>
      <c r="B46" s="35" t="s">
        <v>149</v>
      </c>
      <c r="C46" s="59" t="s">
        <v>147</v>
      </c>
      <c r="D46" s="37" t="s">
        <v>150</v>
      </c>
      <c r="E46" s="38"/>
      <c r="F46" s="51">
        <v>7</v>
      </c>
      <c r="G46" s="51"/>
      <c r="H46" s="51">
        <v>7</v>
      </c>
      <c r="I46" s="51"/>
      <c r="J46" s="57">
        <v>5</v>
      </c>
      <c r="K46" s="51"/>
      <c r="L46" s="57">
        <v>5</v>
      </c>
      <c r="M46" s="51"/>
      <c r="N46" s="51">
        <v>6</v>
      </c>
      <c r="O46" s="51"/>
      <c r="P46" s="51">
        <v>7</v>
      </c>
      <c r="Q46" s="51"/>
      <c r="R46" s="51">
        <v>6</v>
      </c>
      <c r="S46" s="51"/>
      <c r="T46" s="51">
        <v>6</v>
      </c>
      <c r="U46" s="51"/>
      <c r="V46" s="52">
        <f t="shared" si="0"/>
        <v>6.217391304347826</v>
      </c>
      <c r="W46" s="51">
        <v>6</v>
      </c>
      <c r="X46" s="51"/>
      <c r="Y46" s="51">
        <v>7</v>
      </c>
      <c r="Z46" s="51"/>
      <c r="AA46" s="51">
        <v>6</v>
      </c>
      <c r="AB46" s="51"/>
      <c r="AC46" s="51">
        <v>5</v>
      </c>
      <c r="AD46" s="51"/>
      <c r="AE46" s="51">
        <v>5</v>
      </c>
      <c r="AF46" s="51">
        <v>4</v>
      </c>
      <c r="AG46" s="51">
        <v>5</v>
      </c>
      <c r="AH46" s="51"/>
      <c r="AI46" s="51">
        <v>6</v>
      </c>
      <c r="AJ46" s="51"/>
      <c r="AK46" s="51">
        <v>8</v>
      </c>
      <c r="AL46" s="51"/>
      <c r="AM46" s="51">
        <v>6</v>
      </c>
      <c r="AN46" s="51"/>
      <c r="AO46" s="51">
        <v>7</v>
      </c>
      <c r="AP46" s="51"/>
      <c r="AQ46" s="51">
        <v>6</v>
      </c>
      <c r="AR46" s="51"/>
      <c r="AS46" s="51">
        <v>6</v>
      </c>
      <c r="AT46" s="51"/>
      <c r="AU46" s="51">
        <v>7</v>
      </c>
      <c r="AV46" s="51"/>
      <c r="AW46" s="52">
        <f t="shared" si="1"/>
        <v>6.633333333333334</v>
      </c>
      <c r="AX46" s="40">
        <f t="shared" si="2"/>
        <v>6.218181818181818</v>
      </c>
      <c r="AY46" s="51">
        <v>7</v>
      </c>
      <c r="AZ46" s="51"/>
      <c r="BA46" s="51">
        <v>6</v>
      </c>
      <c r="BB46" s="51"/>
      <c r="BC46" s="51">
        <v>6</v>
      </c>
      <c r="BD46" s="51"/>
      <c r="BE46" s="51">
        <v>5</v>
      </c>
      <c r="BF46" s="51"/>
      <c r="BG46" s="53">
        <f t="shared" si="3"/>
        <v>5.846153846153846</v>
      </c>
      <c r="BH46" s="54">
        <f>(AX46*$AX$4+BG46*$BG$4)/$BH$4</f>
        <v>6.144903581267218</v>
      </c>
      <c r="BI46" s="55">
        <v>6</v>
      </c>
      <c r="BJ46" s="55">
        <v>5</v>
      </c>
      <c r="BK46" s="51"/>
      <c r="BL46" s="51"/>
      <c r="BM46" s="52">
        <f>(AX46*$AX$4+BG46*$BG$4+BJ46*4+BI46*3)/73</f>
        <v>6.076214196762142</v>
      </c>
      <c r="BN46" s="45" t="str">
        <f t="shared" si="4"/>
        <v>Trung b×nh Kh¸</v>
      </c>
      <c r="BO46" s="51">
        <v>7</v>
      </c>
      <c r="BP46" s="73"/>
      <c r="BQ46" s="56">
        <v>5</v>
      </c>
      <c r="BR46" s="56"/>
    </row>
    <row r="47" spans="1:70" ht="21" customHeight="1">
      <c r="A47" s="34">
        <v>43</v>
      </c>
      <c r="B47" s="35" t="s">
        <v>146</v>
      </c>
      <c r="C47" s="36" t="s">
        <v>151</v>
      </c>
      <c r="D47" s="37" t="s">
        <v>152</v>
      </c>
      <c r="E47" s="90"/>
      <c r="F47" s="51">
        <v>6</v>
      </c>
      <c r="G47" s="51"/>
      <c r="H47" s="51">
        <v>7</v>
      </c>
      <c r="I47" s="51"/>
      <c r="J47" s="57">
        <v>5</v>
      </c>
      <c r="K47" s="51"/>
      <c r="L47" s="57">
        <v>5</v>
      </c>
      <c r="M47" s="51"/>
      <c r="N47" s="51">
        <v>6</v>
      </c>
      <c r="O47" s="51"/>
      <c r="P47" s="51">
        <v>7</v>
      </c>
      <c r="Q47" s="51"/>
      <c r="R47" s="51">
        <v>5</v>
      </c>
      <c r="S47" s="51"/>
      <c r="T47" s="51">
        <v>6</v>
      </c>
      <c r="U47" s="51"/>
      <c r="V47" s="52">
        <f t="shared" si="0"/>
        <v>5.869565217391305</v>
      </c>
      <c r="W47" s="51">
        <v>6</v>
      </c>
      <c r="X47" s="51"/>
      <c r="Y47" s="51">
        <v>5</v>
      </c>
      <c r="Z47" s="51"/>
      <c r="AA47" s="51">
        <v>6</v>
      </c>
      <c r="AB47" s="51"/>
      <c r="AC47" s="51">
        <v>5</v>
      </c>
      <c r="AD47" s="51"/>
      <c r="AE47" s="51">
        <v>5</v>
      </c>
      <c r="AF47" s="51"/>
      <c r="AG47" s="51">
        <v>6</v>
      </c>
      <c r="AH47" s="51"/>
      <c r="AI47" s="51">
        <v>6</v>
      </c>
      <c r="AJ47" s="51"/>
      <c r="AK47" s="51">
        <v>7</v>
      </c>
      <c r="AL47" s="51"/>
      <c r="AM47" s="51">
        <v>7</v>
      </c>
      <c r="AN47" s="51"/>
      <c r="AO47" s="51">
        <v>5</v>
      </c>
      <c r="AP47" s="51"/>
      <c r="AQ47" s="51">
        <v>6</v>
      </c>
      <c r="AR47" s="51">
        <v>4</v>
      </c>
      <c r="AS47" s="51">
        <v>7</v>
      </c>
      <c r="AT47" s="51">
        <v>0</v>
      </c>
      <c r="AU47" s="51">
        <v>7</v>
      </c>
      <c r="AV47" s="51"/>
      <c r="AW47" s="52">
        <f t="shared" si="1"/>
        <v>6.4</v>
      </c>
      <c r="AX47" s="40">
        <f t="shared" si="2"/>
        <v>5.945454545454545</v>
      </c>
      <c r="AY47" s="51">
        <v>6</v>
      </c>
      <c r="AZ47" s="51"/>
      <c r="BA47" s="51">
        <v>7</v>
      </c>
      <c r="BB47" s="51"/>
      <c r="BC47" s="51">
        <v>6</v>
      </c>
      <c r="BD47" s="51"/>
      <c r="BE47" s="51">
        <v>8</v>
      </c>
      <c r="BF47" s="51"/>
      <c r="BG47" s="53">
        <f t="shared" si="3"/>
        <v>7</v>
      </c>
      <c r="BH47" s="54">
        <f>(AX47*$AX$4+BG47*$BG$4)/$BH$4</f>
        <v>6.153168044077135</v>
      </c>
      <c r="BI47" s="55">
        <v>5</v>
      </c>
      <c r="BJ47" s="55">
        <v>5</v>
      </c>
      <c r="BK47" s="51"/>
      <c r="BL47" s="51"/>
      <c r="BM47" s="52">
        <f>(AX47*$AX$4+BG47*$BG$4+BJ47*4+BI47*3)/73</f>
        <v>6.042590286425903</v>
      </c>
      <c r="BN47" s="45" t="str">
        <f t="shared" si="4"/>
        <v>Trung b×nh Kh¸</v>
      </c>
      <c r="BO47" s="51">
        <v>6</v>
      </c>
      <c r="BP47" s="73"/>
      <c r="BQ47" s="56">
        <v>6</v>
      </c>
      <c r="BR47" s="56"/>
    </row>
    <row r="48" spans="1:70" ht="21" customHeight="1">
      <c r="A48" s="34">
        <v>44</v>
      </c>
      <c r="B48" s="35" t="s">
        <v>153</v>
      </c>
      <c r="C48" s="59" t="s">
        <v>154</v>
      </c>
      <c r="D48" s="37" t="s">
        <v>155</v>
      </c>
      <c r="E48" s="90"/>
      <c r="F48" s="51">
        <v>6</v>
      </c>
      <c r="G48" s="51"/>
      <c r="H48" s="51">
        <v>7</v>
      </c>
      <c r="I48" s="51"/>
      <c r="J48" s="57">
        <v>5</v>
      </c>
      <c r="K48" s="51"/>
      <c r="L48" s="57">
        <v>5</v>
      </c>
      <c r="M48" s="51"/>
      <c r="N48" s="51">
        <v>6</v>
      </c>
      <c r="O48" s="51"/>
      <c r="P48" s="51">
        <v>8</v>
      </c>
      <c r="Q48" s="51"/>
      <c r="R48" s="51">
        <v>8</v>
      </c>
      <c r="S48" s="51"/>
      <c r="T48" s="51">
        <v>6</v>
      </c>
      <c r="U48" s="51"/>
      <c r="V48" s="52">
        <f t="shared" si="0"/>
        <v>6.6521739130434785</v>
      </c>
      <c r="W48" s="51">
        <v>6</v>
      </c>
      <c r="X48" s="51"/>
      <c r="Y48" s="51">
        <v>6</v>
      </c>
      <c r="Z48" s="51"/>
      <c r="AA48" s="51">
        <v>6</v>
      </c>
      <c r="AB48" s="51"/>
      <c r="AC48" s="51">
        <v>6</v>
      </c>
      <c r="AD48" s="51"/>
      <c r="AE48" s="51">
        <v>5</v>
      </c>
      <c r="AF48" s="51"/>
      <c r="AG48" s="51">
        <v>5</v>
      </c>
      <c r="AH48" s="51"/>
      <c r="AI48" s="51">
        <v>7</v>
      </c>
      <c r="AJ48" s="51"/>
      <c r="AK48" s="51">
        <v>7</v>
      </c>
      <c r="AL48" s="51"/>
      <c r="AM48" s="51">
        <v>6</v>
      </c>
      <c r="AN48" s="51"/>
      <c r="AO48" s="51">
        <v>6</v>
      </c>
      <c r="AP48" s="51"/>
      <c r="AQ48" s="51">
        <v>6</v>
      </c>
      <c r="AR48" s="51"/>
      <c r="AS48" s="51">
        <v>7</v>
      </c>
      <c r="AT48" s="51"/>
      <c r="AU48" s="51">
        <v>8</v>
      </c>
      <c r="AV48" s="51"/>
      <c r="AW48" s="52">
        <f t="shared" si="1"/>
        <v>6.733333333333333</v>
      </c>
      <c r="AX48" s="40">
        <f t="shared" si="2"/>
        <v>6.454545454545454</v>
      </c>
      <c r="AY48" s="51">
        <v>7</v>
      </c>
      <c r="AZ48" s="51"/>
      <c r="BA48" s="51">
        <v>6</v>
      </c>
      <c r="BB48" s="51"/>
      <c r="BC48" s="51">
        <v>7</v>
      </c>
      <c r="BD48" s="51"/>
      <c r="BE48" s="51">
        <v>6</v>
      </c>
      <c r="BF48" s="51"/>
      <c r="BG48" s="53">
        <f t="shared" si="3"/>
        <v>6.384615384615385</v>
      </c>
      <c r="BH48" s="54">
        <f>(AX48*$AX$4+BG48*$BG$4)/$BH$4</f>
        <v>6.440771349862259</v>
      </c>
      <c r="BI48" s="55">
        <v>5</v>
      </c>
      <c r="BJ48" s="55">
        <v>5</v>
      </c>
      <c r="BK48" s="51"/>
      <c r="BL48" s="51"/>
      <c r="BM48" s="52">
        <f>(AX48*$AX$4+BG48*$BG$4+BJ48*4+BI48*3)/73</f>
        <v>6.302615193026152</v>
      </c>
      <c r="BN48" s="45" t="str">
        <f t="shared" si="4"/>
        <v>Trung b×nh Kh¸</v>
      </c>
      <c r="BO48" s="51">
        <v>7</v>
      </c>
      <c r="BP48" s="73"/>
      <c r="BQ48" s="56">
        <v>6</v>
      </c>
      <c r="BR48" s="56"/>
    </row>
    <row r="49" spans="1:70" ht="21" customHeight="1">
      <c r="A49" s="34">
        <v>45</v>
      </c>
      <c r="B49" s="35" t="s">
        <v>156</v>
      </c>
      <c r="C49" s="59" t="s">
        <v>157</v>
      </c>
      <c r="D49" s="37" t="s">
        <v>158</v>
      </c>
      <c r="E49" s="90"/>
      <c r="F49" s="51">
        <v>6</v>
      </c>
      <c r="G49" s="51"/>
      <c r="H49" s="51">
        <v>7</v>
      </c>
      <c r="I49" s="51"/>
      <c r="J49" s="57">
        <v>5</v>
      </c>
      <c r="K49" s="51"/>
      <c r="L49" s="57">
        <v>5</v>
      </c>
      <c r="M49" s="51"/>
      <c r="N49" s="51">
        <v>5</v>
      </c>
      <c r="O49" s="51"/>
      <c r="P49" s="51">
        <v>7</v>
      </c>
      <c r="Q49" s="51"/>
      <c r="R49" s="51">
        <v>6</v>
      </c>
      <c r="S49" s="51"/>
      <c r="T49" s="51">
        <v>7</v>
      </c>
      <c r="U49" s="51"/>
      <c r="V49" s="52">
        <f t="shared" si="0"/>
        <v>6.043478260869565</v>
      </c>
      <c r="W49" s="51">
        <v>6</v>
      </c>
      <c r="X49" s="51"/>
      <c r="Y49" s="51">
        <v>5</v>
      </c>
      <c r="Z49" s="51"/>
      <c r="AA49" s="51">
        <v>7</v>
      </c>
      <c r="AB49" s="51"/>
      <c r="AC49" s="51">
        <v>7</v>
      </c>
      <c r="AD49" s="51"/>
      <c r="AE49" s="51">
        <v>7</v>
      </c>
      <c r="AF49" s="51"/>
      <c r="AG49" s="51">
        <v>6</v>
      </c>
      <c r="AH49" s="51"/>
      <c r="AI49" s="51">
        <v>6</v>
      </c>
      <c r="AJ49" s="51"/>
      <c r="AK49" s="51">
        <v>8</v>
      </c>
      <c r="AL49" s="51"/>
      <c r="AM49" s="51">
        <v>8</v>
      </c>
      <c r="AN49" s="51"/>
      <c r="AO49" s="51">
        <v>7</v>
      </c>
      <c r="AP49" s="51"/>
      <c r="AQ49" s="51">
        <v>6</v>
      </c>
      <c r="AR49" s="51"/>
      <c r="AS49" s="51">
        <v>7</v>
      </c>
      <c r="AT49" s="51"/>
      <c r="AU49" s="51">
        <v>7</v>
      </c>
      <c r="AV49" s="51"/>
      <c r="AW49" s="52">
        <f t="shared" si="1"/>
        <v>7</v>
      </c>
      <c r="AX49" s="40">
        <f t="shared" si="2"/>
        <v>6.345454545454546</v>
      </c>
      <c r="AY49" s="51">
        <v>6</v>
      </c>
      <c r="AZ49" s="51"/>
      <c r="BA49" s="51">
        <v>8</v>
      </c>
      <c r="BB49" s="51"/>
      <c r="BC49" s="51">
        <v>7</v>
      </c>
      <c r="BD49" s="51"/>
      <c r="BE49" s="51">
        <v>5</v>
      </c>
      <c r="BF49" s="51"/>
      <c r="BG49" s="53">
        <f t="shared" si="3"/>
        <v>6.230769230769231</v>
      </c>
      <c r="BH49" s="54">
        <f>(AX49*$AX$4+BG49*$BG$4)/$BH$4</f>
        <v>6.322865013774105</v>
      </c>
      <c r="BI49" s="55">
        <v>5</v>
      </c>
      <c r="BJ49" s="55">
        <v>4</v>
      </c>
      <c r="BK49" s="51"/>
      <c r="BL49" s="51"/>
      <c r="BM49" s="52">
        <f>(AX49*$AX$4+BG49*$BG$4+BJ49*4+BI49*3)/73</f>
        <v>6.1412204234122045</v>
      </c>
      <c r="BN49" s="45"/>
      <c r="BO49" s="51">
        <v>7</v>
      </c>
      <c r="BP49" s="73"/>
      <c r="BQ49" s="56">
        <v>5</v>
      </c>
      <c r="BR49" s="56"/>
    </row>
    <row r="50" spans="1:70" ht="21" customHeight="1">
      <c r="A50" s="34">
        <v>46</v>
      </c>
      <c r="B50" s="35" t="s">
        <v>159</v>
      </c>
      <c r="C50" s="36" t="s">
        <v>160</v>
      </c>
      <c r="D50" s="37" t="s">
        <v>161</v>
      </c>
      <c r="E50" s="90"/>
      <c r="F50" s="51">
        <v>6</v>
      </c>
      <c r="G50" s="51"/>
      <c r="H50" s="51">
        <v>6</v>
      </c>
      <c r="I50" s="51"/>
      <c r="J50" s="57">
        <v>5</v>
      </c>
      <c r="K50" s="51"/>
      <c r="L50" s="57">
        <v>5</v>
      </c>
      <c r="M50" s="51"/>
      <c r="N50" s="51">
        <v>5</v>
      </c>
      <c r="O50" s="51"/>
      <c r="P50" s="51">
        <v>7</v>
      </c>
      <c r="Q50" s="51"/>
      <c r="R50" s="51">
        <v>5</v>
      </c>
      <c r="S50" s="51"/>
      <c r="T50" s="51">
        <v>7</v>
      </c>
      <c r="U50" s="51"/>
      <c r="V50" s="52">
        <f t="shared" si="0"/>
        <v>5.695652173913044</v>
      </c>
      <c r="W50" s="51">
        <v>7</v>
      </c>
      <c r="X50" s="51"/>
      <c r="Y50" s="51">
        <v>5</v>
      </c>
      <c r="Z50" s="51">
        <v>4</v>
      </c>
      <c r="AA50" s="51">
        <v>6</v>
      </c>
      <c r="AB50" s="51"/>
      <c r="AC50" s="51">
        <v>7</v>
      </c>
      <c r="AD50" s="51"/>
      <c r="AE50" s="51">
        <v>5</v>
      </c>
      <c r="AF50" s="51"/>
      <c r="AG50" s="51">
        <v>6</v>
      </c>
      <c r="AH50" s="51"/>
      <c r="AI50" s="51">
        <v>5</v>
      </c>
      <c r="AJ50" s="51"/>
      <c r="AK50" s="51">
        <v>6</v>
      </c>
      <c r="AL50" s="51"/>
      <c r="AM50" s="51">
        <v>6</v>
      </c>
      <c r="AN50" s="51"/>
      <c r="AO50" s="51">
        <v>6</v>
      </c>
      <c r="AP50" s="51"/>
      <c r="AQ50" s="51">
        <v>6</v>
      </c>
      <c r="AR50" s="51"/>
      <c r="AS50" s="51">
        <v>6</v>
      </c>
      <c r="AT50" s="51"/>
      <c r="AU50" s="51">
        <v>5</v>
      </c>
      <c r="AV50" s="51">
        <v>0</v>
      </c>
      <c r="AW50" s="52">
        <f t="shared" si="1"/>
        <v>6.133333333333334</v>
      </c>
      <c r="AX50" s="40">
        <f t="shared" si="2"/>
        <v>5.7272727272727275</v>
      </c>
      <c r="AY50" s="51">
        <v>6</v>
      </c>
      <c r="AZ50" s="51"/>
      <c r="BA50" s="51">
        <v>6</v>
      </c>
      <c r="BB50" s="51"/>
      <c r="BC50" s="51">
        <v>7</v>
      </c>
      <c r="BD50" s="51"/>
      <c r="BE50" s="51">
        <v>5</v>
      </c>
      <c r="BF50" s="51"/>
      <c r="BG50" s="53">
        <f t="shared" si="3"/>
        <v>5.769230769230769</v>
      </c>
      <c r="BH50" s="54">
        <f>(AX50*$AX$4+BG50*$BG$4)/$BH$4</f>
        <v>5.735537190082645</v>
      </c>
      <c r="BI50" s="55">
        <v>5</v>
      </c>
      <c r="BJ50" s="55">
        <v>6</v>
      </c>
      <c r="BK50" s="51"/>
      <c r="BL50" s="51"/>
      <c r="BM50" s="52">
        <f>(AX50*$AX$4+BG50*$BG$4+BJ50*4+BI50*3)/73</f>
        <v>5.719800747198008</v>
      </c>
      <c r="BN50" s="45" t="str">
        <f t="shared" si="4"/>
        <v>Trung b×nh</v>
      </c>
      <c r="BO50" s="51">
        <v>6</v>
      </c>
      <c r="BP50" s="73"/>
      <c r="BQ50" s="56">
        <v>6</v>
      </c>
      <c r="BR50" s="56"/>
    </row>
    <row r="51" spans="1:70" ht="21" customHeight="1">
      <c r="A51" s="34">
        <v>47</v>
      </c>
      <c r="B51" s="35" t="s">
        <v>106</v>
      </c>
      <c r="C51" s="36" t="s">
        <v>160</v>
      </c>
      <c r="D51" s="37" t="s">
        <v>162</v>
      </c>
      <c r="E51" s="90"/>
      <c r="F51" s="51">
        <v>7</v>
      </c>
      <c r="G51" s="51"/>
      <c r="H51" s="51">
        <v>7</v>
      </c>
      <c r="I51" s="51"/>
      <c r="J51" s="57">
        <v>5</v>
      </c>
      <c r="K51" s="51"/>
      <c r="L51" s="57">
        <v>5</v>
      </c>
      <c r="M51" s="51"/>
      <c r="N51" s="51">
        <v>6</v>
      </c>
      <c r="O51" s="51"/>
      <c r="P51" s="51">
        <v>8</v>
      </c>
      <c r="Q51" s="51"/>
      <c r="R51" s="51">
        <v>8</v>
      </c>
      <c r="S51" s="51"/>
      <c r="T51" s="51">
        <v>6</v>
      </c>
      <c r="U51" s="51"/>
      <c r="V51" s="52">
        <f t="shared" si="0"/>
        <v>6.782608695652174</v>
      </c>
      <c r="W51" s="51">
        <v>6</v>
      </c>
      <c r="X51" s="51"/>
      <c r="Y51" s="51">
        <v>7</v>
      </c>
      <c r="Z51" s="51"/>
      <c r="AA51" s="51">
        <v>5</v>
      </c>
      <c r="AB51" s="51"/>
      <c r="AC51" s="51">
        <v>5</v>
      </c>
      <c r="AD51" s="51"/>
      <c r="AE51" s="51">
        <v>6</v>
      </c>
      <c r="AF51" s="51"/>
      <c r="AG51" s="51">
        <v>6</v>
      </c>
      <c r="AH51" s="51"/>
      <c r="AI51" s="51">
        <v>5</v>
      </c>
      <c r="AJ51" s="51"/>
      <c r="AK51" s="51">
        <v>7</v>
      </c>
      <c r="AL51" s="51"/>
      <c r="AM51" s="51">
        <v>6</v>
      </c>
      <c r="AN51" s="67" t="s">
        <v>72</v>
      </c>
      <c r="AO51" s="51">
        <v>6</v>
      </c>
      <c r="AP51" s="51"/>
      <c r="AQ51" s="51">
        <v>7</v>
      </c>
      <c r="AR51" s="51"/>
      <c r="AS51" s="51">
        <v>7</v>
      </c>
      <c r="AT51" s="51"/>
      <c r="AU51" s="51">
        <v>6</v>
      </c>
      <c r="AV51" s="51"/>
      <c r="AW51" s="52">
        <f t="shared" si="1"/>
        <v>6.566666666666666</v>
      </c>
      <c r="AX51" s="40">
        <f t="shared" si="2"/>
        <v>6.418181818181818</v>
      </c>
      <c r="AY51" s="51">
        <v>5</v>
      </c>
      <c r="AZ51" s="51"/>
      <c r="BA51" s="51">
        <v>6</v>
      </c>
      <c r="BB51" s="51"/>
      <c r="BC51" s="51">
        <v>7</v>
      </c>
      <c r="BD51" s="51"/>
      <c r="BE51" s="51">
        <v>6</v>
      </c>
      <c r="BF51" s="51"/>
      <c r="BG51" s="53">
        <f t="shared" si="3"/>
        <v>5.923076923076923</v>
      </c>
      <c r="BH51" s="54">
        <f>(AX51*$AX$4+BG51*$BG$4)/$BH$4</f>
        <v>6.320661157024793</v>
      </c>
      <c r="BI51" s="55">
        <v>6</v>
      </c>
      <c r="BJ51" s="55">
        <v>5</v>
      </c>
      <c r="BK51" s="51"/>
      <c r="BL51" s="51"/>
      <c r="BM51" s="52">
        <f>(AX51*$AX$4+BG51*$BG$4+BJ51*4+BI51*3)/73</f>
        <v>6.235118306351183</v>
      </c>
      <c r="BN51" s="45" t="str">
        <f t="shared" si="4"/>
        <v>Trung b×nh Kh¸</v>
      </c>
      <c r="BO51" s="51">
        <v>7</v>
      </c>
      <c r="BP51" s="73"/>
      <c r="BQ51" s="56">
        <v>5</v>
      </c>
      <c r="BR51" s="56"/>
    </row>
    <row r="52" spans="1:70" ht="21" customHeight="1">
      <c r="A52" s="34">
        <v>48</v>
      </c>
      <c r="B52" s="35" t="s">
        <v>50</v>
      </c>
      <c r="C52" s="36" t="s">
        <v>160</v>
      </c>
      <c r="D52" s="37" t="s">
        <v>163</v>
      </c>
      <c r="E52" s="90"/>
      <c r="F52" s="51">
        <v>7</v>
      </c>
      <c r="G52" s="51"/>
      <c r="H52" s="51">
        <v>7</v>
      </c>
      <c r="I52" s="51"/>
      <c r="J52" s="57">
        <v>5</v>
      </c>
      <c r="K52" s="51"/>
      <c r="L52" s="57">
        <v>5</v>
      </c>
      <c r="M52" s="51"/>
      <c r="N52" s="51">
        <v>5</v>
      </c>
      <c r="O52" s="51"/>
      <c r="P52" s="51">
        <v>7</v>
      </c>
      <c r="Q52" s="51"/>
      <c r="R52" s="51">
        <v>6</v>
      </c>
      <c r="S52" s="67" t="s">
        <v>138</v>
      </c>
      <c r="T52" s="51">
        <v>7</v>
      </c>
      <c r="U52" s="51">
        <v>4</v>
      </c>
      <c r="V52" s="52">
        <f t="shared" si="0"/>
        <v>6.173913043478261</v>
      </c>
      <c r="W52" s="51">
        <v>6</v>
      </c>
      <c r="X52" s="51"/>
      <c r="Y52" s="51">
        <v>6</v>
      </c>
      <c r="Z52" s="51"/>
      <c r="AA52" s="51">
        <v>7</v>
      </c>
      <c r="AB52" s="51"/>
      <c r="AC52" s="51">
        <v>6</v>
      </c>
      <c r="AD52" s="51"/>
      <c r="AE52" s="51">
        <v>6</v>
      </c>
      <c r="AF52" s="67" t="s">
        <v>63</v>
      </c>
      <c r="AG52" s="51">
        <v>6</v>
      </c>
      <c r="AH52" s="51"/>
      <c r="AI52" s="51">
        <v>6</v>
      </c>
      <c r="AJ52" s="51"/>
      <c r="AK52" s="51">
        <v>8</v>
      </c>
      <c r="AL52" s="51"/>
      <c r="AM52" s="51">
        <v>6</v>
      </c>
      <c r="AN52" s="51"/>
      <c r="AO52" s="51">
        <v>7</v>
      </c>
      <c r="AP52" s="51">
        <v>0</v>
      </c>
      <c r="AQ52" s="51">
        <v>6</v>
      </c>
      <c r="AR52" s="51">
        <v>4</v>
      </c>
      <c r="AS52" s="51">
        <v>6</v>
      </c>
      <c r="AT52" s="51"/>
      <c r="AU52" s="51">
        <v>8</v>
      </c>
      <c r="AV52" s="51"/>
      <c r="AW52" s="52">
        <f t="shared" si="1"/>
        <v>6.866666666666666</v>
      </c>
      <c r="AX52" s="40">
        <f t="shared" si="2"/>
        <v>6.327272727272727</v>
      </c>
      <c r="AY52" s="51">
        <v>6</v>
      </c>
      <c r="AZ52" s="51"/>
      <c r="BA52" s="51">
        <v>6</v>
      </c>
      <c r="BB52" s="51"/>
      <c r="BC52" s="51">
        <v>7</v>
      </c>
      <c r="BD52" s="51"/>
      <c r="BE52" s="51">
        <v>6</v>
      </c>
      <c r="BF52" s="51"/>
      <c r="BG52" s="53">
        <f t="shared" si="3"/>
        <v>6.153846153846154</v>
      </c>
      <c r="BH52" s="54">
        <f>(AX52*$AX$4+BG52*$BG$4)/$BH$4</f>
        <v>6.293112947658401</v>
      </c>
      <c r="BI52" s="55">
        <v>6</v>
      </c>
      <c r="BJ52" s="55">
        <v>6</v>
      </c>
      <c r="BK52" s="51"/>
      <c r="BL52" s="51"/>
      <c r="BM52" s="52">
        <f>(AX52*$AX$4+BG52*$BG$4+BJ52*4+BI52*3)/73</f>
        <v>6.265006226650062</v>
      </c>
      <c r="BN52" s="45" t="str">
        <f t="shared" si="4"/>
        <v>Trung b×nh Kh¸</v>
      </c>
      <c r="BO52" s="51">
        <v>6</v>
      </c>
      <c r="BP52" s="73">
        <v>4</v>
      </c>
      <c r="BQ52" s="56">
        <v>5</v>
      </c>
      <c r="BR52" s="56"/>
    </row>
    <row r="53" spans="1:70" ht="21" customHeight="1">
      <c r="A53" s="34">
        <v>49</v>
      </c>
      <c r="B53" s="35" t="s">
        <v>91</v>
      </c>
      <c r="C53" s="59" t="s">
        <v>164</v>
      </c>
      <c r="D53" s="37" t="s">
        <v>165</v>
      </c>
      <c r="E53" s="90"/>
      <c r="F53" s="51">
        <v>8</v>
      </c>
      <c r="G53" s="51"/>
      <c r="H53" s="51">
        <v>7</v>
      </c>
      <c r="I53" s="51"/>
      <c r="J53" s="57">
        <v>5</v>
      </c>
      <c r="K53" s="51"/>
      <c r="L53" s="57">
        <v>5</v>
      </c>
      <c r="M53" s="51"/>
      <c r="N53" s="51">
        <v>7</v>
      </c>
      <c r="O53" s="51"/>
      <c r="P53" s="51">
        <v>7</v>
      </c>
      <c r="Q53" s="51"/>
      <c r="R53" s="51">
        <v>6</v>
      </c>
      <c r="S53" s="51"/>
      <c r="T53" s="51">
        <v>5</v>
      </c>
      <c r="U53" s="51"/>
      <c r="V53" s="52">
        <f t="shared" si="0"/>
        <v>6.391304347826087</v>
      </c>
      <c r="W53" s="51">
        <v>6</v>
      </c>
      <c r="X53" s="51"/>
      <c r="Y53" s="51">
        <v>6</v>
      </c>
      <c r="Z53" s="51"/>
      <c r="AA53" s="51">
        <v>7</v>
      </c>
      <c r="AB53" s="51"/>
      <c r="AC53" s="51">
        <v>6</v>
      </c>
      <c r="AD53" s="51"/>
      <c r="AE53" s="51">
        <v>6</v>
      </c>
      <c r="AF53" s="51"/>
      <c r="AG53" s="51">
        <v>8</v>
      </c>
      <c r="AH53" s="51"/>
      <c r="AI53" s="51">
        <v>7</v>
      </c>
      <c r="AJ53" s="51"/>
      <c r="AK53" s="51">
        <v>7</v>
      </c>
      <c r="AL53" s="51"/>
      <c r="AM53" s="51">
        <v>8</v>
      </c>
      <c r="AN53" s="51"/>
      <c r="AO53" s="51">
        <v>7</v>
      </c>
      <c r="AP53" s="51"/>
      <c r="AQ53" s="51">
        <v>8</v>
      </c>
      <c r="AR53" s="51"/>
      <c r="AS53" s="51">
        <v>8</v>
      </c>
      <c r="AT53" s="51"/>
      <c r="AU53" s="51">
        <v>8</v>
      </c>
      <c r="AV53" s="51"/>
      <c r="AW53" s="52">
        <f t="shared" si="1"/>
        <v>7.566666666666666</v>
      </c>
      <c r="AX53" s="40">
        <f t="shared" si="2"/>
        <v>6.8</v>
      </c>
      <c r="AY53" s="51">
        <v>7</v>
      </c>
      <c r="AZ53" s="51"/>
      <c r="BA53" s="51">
        <v>6</v>
      </c>
      <c r="BB53" s="51"/>
      <c r="BC53" s="51">
        <v>7</v>
      </c>
      <c r="BD53" s="51"/>
      <c r="BE53" s="51">
        <v>6</v>
      </c>
      <c r="BF53" s="51"/>
      <c r="BG53" s="53">
        <f t="shared" si="3"/>
        <v>6.384615384615385</v>
      </c>
      <c r="BH53" s="54">
        <f>(AX53*$AX$4+BG53*$BG$4)/$BH$4</f>
        <v>6.718181818181818</v>
      </c>
      <c r="BI53" s="55">
        <v>8</v>
      </c>
      <c r="BJ53" s="55">
        <v>6</v>
      </c>
      <c r="BK53" s="51"/>
      <c r="BL53" s="51"/>
      <c r="BM53" s="52">
        <f>(AX53*$AX$4+BG53*$BG$4+BJ53*4+BI53*3)/73</f>
        <v>6.7315068493150685</v>
      </c>
      <c r="BN53" s="45" t="str">
        <f t="shared" si="4"/>
        <v>Trung b×nh Kh¸</v>
      </c>
      <c r="BO53" s="51">
        <v>7</v>
      </c>
      <c r="BP53" s="73"/>
      <c r="BQ53" s="56">
        <v>6</v>
      </c>
      <c r="BR53" s="56"/>
    </row>
    <row r="54" spans="1:70" ht="21" customHeight="1">
      <c r="A54" s="34">
        <v>50</v>
      </c>
      <c r="B54" s="35" t="s">
        <v>166</v>
      </c>
      <c r="C54" s="59" t="s">
        <v>167</v>
      </c>
      <c r="D54" s="37" t="s">
        <v>168</v>
      </c>
      <c r="E54" s="90"/>
      <c r="F54" s="51">
        <v>7</v>
      </c>
      <c r="G54" s="51"/>
      <c r="H54" s="51">
        <v>5</v>
      </c>
      <c r="I54" s="51">
        <v>0</v>
      </c>
      <c r="J54" s="57">
        <v>5</v>
      </c>
      <c r="K54" s="51"/>
      <c r="L54" s="57">
        <v>5</v>
      </c>
      <c r="M54" s="51"/>
      <c r="N54" s="51">
        <v>6</v>
      </c>
      <c r="O54" s="51"/>
      <c r="P54" s="51">
        <v>8</v>
      </c>
      <c r="Q54" s="51"/>
      <c r="R54" s="51">
        <v>6</v>
      </c>
      <c r="S54" s="51"/>
      <c r="T54" s="51">
        <v>6</v>
      </c>
      <c r="U54" s="51"/>
      <c r="V54" s="52">
        <f t="shared" si="0"/>
        <v>6.086956521739131</v>
      </c>
      <c r="W54" s="51">
        <v>6</v>
      </c>
      <c r="X54" s="51"/>
      <c r="Y54" s="51">
        <v>7</v>
      </c>
      <c r="Z54" s="51"/>
      <c r="AA54" s="51">
        <v>8</v>
      </c>
      <c r="AB54" s="51"/>
      <c r="AC54" s="51">
        <v>6</v>
      </c>
      <c r="AD54" s="51"/>
      <c r="AE54" s="51">
        <v>6</v>
      </c>
      <c r="AF54" s="51"/>
      <c r="AG54" s="51">
        <v>6</v>
      </c>
      <c r="AH54" s="51"/>
      <c r="AI54" s="51">
        <v>5</v>
      </c>
      <c r="AJ54" s="51"/>
      <c r="AK54" s="51">
        <v>8</v>
      </c>
      <c r="AL54" s="51"/>
      <c r="AM54" s="51">
        <v>6</v>
      </c>
      <c r="AN54" s="51"/>
      <c r="AO54" s="51">
        <v>7</v>
      </c>
      <c r="AP54" s="51"/>
      <c r="AQ54" s="51">
        <v>7</v>
      </c>
      <c r="AR54" s="51"/>
      <c r="AS54" s="51">
        <v>6</v>
      </c>
      <c r="AT54" s="51"/>
      <c r="AU54" s="51">
        <v>7</v>
      </c>
      <c r="AV54" s="51"/>
      <c r="AW54" s="52">
        <f t="shared" si="1"/>
        <v>6.966666666666667</v>
      </c>
      <c r="AX54" s="40">
        <f t="shared" si="2"/>
        <v>6.345454545454546</v>
      </c>
      <c r="AY54" s="51">
        <v>6</v>
      </c>
      <c r="AZ54" s="51"/>
      <c r="BA54" s="51">
        <v>7</v>
      </c>
      <c r="BB54" s="51"/>
      <c r="BC54" s="51">
        <v>6</v>
      </c>
      <c r="BD54" s="51"/>
      <c r="BE54" s="51">
        <v>8</v>
      </c>
      <c r="BF54" s="51"/>
      <c r="BG54" s="53">
        <f t="shared" si="3"/>
        <v>7</v>
      </c>
      <c r="BH54" s="54">
        <f>(AX54*$AX$4+BG54*$BG$4)/$BH$4</f>
        <v>6.474380165289256</v>
      </c>
      <c r="BI54" s="55">
        <v>7</v>
      </c>
      <c r="BJ54" s="55">
        <v>6</v>
      </c>
      <c r="BK54" s="51"/>
      <c r="BL54" s="51"/>
      <c r="BM54" s="52">
        <f>(AX54*$AX$4+BG54*$BG$4+BJ54*4+BI54*3)/73</f>
        <v>6.469987546699875</v>
      </c>
      <c r="BN54" s="45" t="str">
        <f t="shared" si="4"/>
        <v>Trung b×nh Kh¸</v>
      </c>
      <c r="BO54" s="51">
        <v>6</v>
      </c>
      <c r="BP54" s="73"/>
      <c r="BQ54" s="56">
        <v>7</v>
      </c>
      <c r="BR54" s="56"/>
    </row>
    <row r="55" spans="1:70" ht="21" customHeight="1">
      <c r="A55" s="34">
        <v>51</v>
      </c>
      <c r="B55" s="35" t="s">
        <v>169</v>
      </c>
      <c r="C55" s="59" t="s">
        <v>170</v>
      </c>
      <c r="D55" s="37" t="s">
        <v>171</v>
      </c>
      <c r="E55" s="90"/>
      <c r="F55" s="51">
        <v>6</v>
      </c>
      <c r="G55" s="51"/>
      <c r="H55" s="51">
        <v>7</v>
      </c>
      <c r="I55" s="51"/>
      <c r="J55" s="57">
        <v>5</v>
      </c>
      <c r="K55" s="51"/>
      <c r="L55" s="57">
        <v>5</v>
      </c>
      <c r="M55" s="51"/>
      <c r="N55" s="51">
        <v>5</v>
      </c>
      <c r="O55" s="51"/>
      <c r="P55" s="51">
        <v>8</v>
      </c>
      <c r="Q55" s="51"/>
      <c r="R55" s="51">
        <v>5</v>
      </c>
      <c r="S55" s="51"/>
      <c r="T55" s="51">
        <v>6</v>
      </c>
      <c r="U55" s="51"/>
      <c r="V55" s="52">
        <f t="shared" si="0"/>
        <v>5.869565217391305</v>
      </c>
      <c r="W55" s="51">
        <v>6</v>
      </c>
      <c r="X55" s="51"/>
      <c r="Y55" s="51">
        <v>6</v>
      </c>
      <c r="Z55" s="51"/>
      <c r="AA55" s="51">
        <v>6</v>
      </c>
      <c r="AB55" s="51"/>
      <c r="AC55" s="51">
        <v>6</v>
      </c>
      <c r="AD55" s="51"/>
      <c r="AE55" s="51">
        <v>6</v>
      </c>
      <c r="AF55" s="51"/>
      <c r="AG55" s="51">
        <v>6</v>
      </c>
      <c r="AH55" s="51"/>
      <c r="AI55" s="51">
        <v>5</v>
      </c>
      <c r="AJ55" s="51"/>
      <c r="AK55" s="51">
        <v>7</v>
      </c>
      <c r="AL55" s="51"/>
      <c r="AM55" s="51">
        <v>6</v>
      </c>
      <c r="AN55" s="67" t="s">
        <v>63</v>
      </c>
      <c r="AO55" s="51">
        <v>6</v>
      </c>
      <c r="AP55" s="51"/>
      <c r="AQ55" s="51">
        <v>5</v>
      </c>
      <c r="AR55" s="51"/>
      <c r="AS55" s="51">
        <v>6</v>
      </c>
      <c r="AT55" s="51"/>
      <c r="AU55" s="51">
        <v>7</v>
      </c>
      <c r="AV55" s="51"/>
      <c r="AW55" s="52">
        <f t="shared" si="1"/>
        <v>6.366666666666666</v>
      </c>
      <c r="AX55" s="40">
        <f t="shared" si="2"/>
        <v>5.927272727272728</v>
      </c>
      <c r="AY55" s="51">
        <v>6</v>
      </c>
      <c r="AZ55" s="51"/>
      <c r="BA55" s="51">
        <v>6</v>
      </c>
      <c r="BB55" s="51"/>
      <c r="BC55" s="51">
        <v>7</v>
      </c>
      <c r="BD55" s="51"/>
      <c r="BE55" s="51">
        <v>5</v>
      </c>
      <c r="BF55" s="51"/>
      <c r="BG55" s="53">
        <f t="shared" si="3"/>
        <v>5.769230769230769</v>
      </c>
      <c r="BH55" s="54">
        <f>(AX55*$AX$4+BG55*$BG$4)/$BH$4</f>
        <v>5.896143250688706</v>
      </c>
      <c r="BI55" s="55">
        <v>8</v>
      </c>
      <c r="BJ55" s="55">
        <v>6</v>
      </c>
      <c r="BK55" s="51"/>
      <c r="BL55" s="51"/>
      <c r="BM55" s="52">
        <f>(AX55*$AX$4+BG55*$BG$4+BJ55*4+BI55*3)/73</f>
        <v>5.988293897882939</v>
      </c>
      <c r="BN55" s="45" t="str">
        <f t="shared" si="4"/>
        <v>Trung b×nh</v>
      </c>
      <c r="BO55" s="51">
        <v>5</v>
      </c>
      <c r="BP55" s="73"/>
      <c r="BQ55" s="56">
        <v>7</v>
      </c>
      <c r="BR55" s="56"/>
    </row>
    <row r="56" spans="1:70" ht="21" customHeight="1">
      <c r="A56" s="34">
        <v>52</v>
      </c>
      <c r="B56" s="35" t="s">
        <v>55</v>
      </c>
      <c r="C56" s="36" t="s">
        <v>172</v>
      </c>
      <c r="D56" s="37" t="s">
        <v>173</v>
      </c>
      <c r="E56" s="90"/>
      <c r="F56" s="51">
        <v>7</v>
      </c>
      <c r="G56" s="51"/>
      <c r="H56" s="51">
        <v>7</v>
      </c>
      <c r="I56" s="51"/>
      <c r="J56" s="57">
        <v>5</v>
      </c>
      <c r="K56" s="51"/>
      <c r="L56" s="57">
        <v>5</v>
      </c>
      <c r="M56" s="51"/>
      <c r="N56" s="51">
        <v>6</v>
      </c>
      <c r="O56" s="51"/>
      <c r="P56" s="51">
        <v>8</v>
      </c>
      <c r="Q56" s="51"/>
      <c r="R56" s="51">
        <v>6</v>
      </c>
      <c r="S56" s="51">
        <v>4</v>
      </c>
      <c r="T56" s="51">
        <v>5</v>
      </c>
      <c r="U56" s="51"/>
      <c r="V56" s="52">
        <f t="shared" si="0"/>
        <v>6.260869565217392</v>
      </c>
      <c r="W56" s="51">
        <v>6</v>
      </c>
      <c r="X56" s="51"/>
      <c r="Y56" s="51">
        <v>7</v>
      </c>
      <c r="Z56" s="51"/>
      <c r="AA56" s="51">
        <v>7</v>
      </c>
      <c r="AB56" s="51"/>
      <c r="AC56" s="51">
        <v>6</v>
      </c>
      <c r="AD56" s="51"/>
      <c r="AE56" s="51">
        <v>6</v>
      </c>
      <c r="AF56" s="51"/>
      <c r="AG56" s="51">
        <v>6</v>
      </c>
      <c r="AH56" s="51"/>
      <c r="AI56" s="51">
        <v>5</v>
      </c>
      <c r="AJ56" s="51"/>
      <c r="AK56" s="51">
        <v>7</v>
      </c>
      <c r="AL56" s="51"/>
      <c r="AM56" s="51">
        <v>6</v>
      </c>
      <c r="AN56" s="51"/>
      <c r="AO56" s="51">
        <v>6</v>
      </c>
      <c r="AP56" s="51"/>
      <c r="AQ56" s="51">
        <v>6</v>
      </c>
      <c r="AR56" s="51"/>
      <c r="AS56" s="51">
        <v>8</v>
      </c>
      <c r="AT56" s="51"/>
      <c r="AU56" s="51">
        <v>5</v>
      </c>
      <c r="AV56" s="51">
        <v>0</v>
      </c>
      <c r="AW56" s="52">
        <f t="shared" si="1"/>
        <v>6.666666666666667</v>
      </c>
      <c r="AX56" s="40">
        <f t="shared" si="2"/>
        <v>6.254545454545455</v>
      </c>
      <c r="AY56" s="51">
        <v>7</v>
      </c>
      <c r="AZ56" s="51"/>
      <c r="BA56" s="51">
        <v>6</v>
      </c>
      <c r="BB56" s="51"/>
      <c r="BC56" s="51">
        <v>6</v>
      </c>
      <c r="BD56" s="51"/>
      <c r="BE56" s="51">
        <v>5</v>
      </c>
      <c r="BF56" s="51"/>
      <c r="BG56" s="53">
        <f t="shared" si="3"/>
        <v>5.846153846153846</v>
      </c>
      <c r="BH56" s="54">
        <f>(AX56*$AX$4+BG56*$BG$4)/$BH$4</f>
        <v>6.174104683195592</v>
      </c>
      <c r="BI56" s="55">
        <v>7</v>
      </c>
      <c r="BJ56" s="55">
        <v>4</v>
      </c>
      <c r="BK56" s="51"/>
      <c r="BL56" s="51"/>
      <c r="BM56" s="52">
        <f>(AX56*$AX$4+BG56*$BG$4+BJ56*4+BI56*3)/73</f>
        <v>6.088916562889166</v>
      </c>
      <c r="BN56" s="45"/>
      <c r="BO56" s="51">
        <v>5</v>
      </c>
      <c r="BP56" s="73"/>
      <c r="BQ56" s="56">
        <v>5</v>
      </c>
      <c r="BR56" s="56"/>
    </row>
    <row r="57" spans="1:70" ht="21" customHeight="1">
      <c r="A57" s="34">
        <v>53</v>
      </c>
      <c r="B57" s="35" t="s">
        <v>55</v>
      </c>
      <c r="C57" s="36" t="s">
        <v>174</v>
      </c>
      <c r="D57" s="37" t="s">
        <v>175</v>
      </c>
      <c r="E57" s="90"/>
      <c r="F57" s="51">
        <v>7</v>
      </c>
      <c r="G57" s="51"/>
      <c r="H57" s="51">
        <v>8</v>
      </c>
      <c r="I57" s="51"/>
      <c r="J57" s="57">
        <v>5</v>
      </c>
      <c r="K57" s="51"/>
      <c r="L57" s="57">
        <v>5</v>
      </c>
      <c r="M57" s="51"/>
      <c r="N57" s="51">
        <v>5</v>
      </c>
      <c r="O57" s="51"/>
      <c r="P57" s="51">
        <v>9</v>
      </c>
      <c r="Q57" s="51"/>
      <c r="R57" s="51">
        <v>6</v>
      </c>
      <c r="S57" s="51"/>
      <c r="T57" s="51">
        <v>7</v>
      </c>
      <c r="U57" s="51"/>
      <c r="V57" s="52">
        <f t="shared" si="0"/>
        <v>6.565217391304348</v>
      </c>
      <c r="W57" s="51">
        <v>7</v>
      </c>
      <c r="X57" s="51"/>
      <c r="Y57" s="51">
        <v>6</v>
      </c>
      <c r="Z57" s="51"/>
      <c r="AA57" s="51">
        <v>7</v>
      </c>
      <c r="AB57" s="51"/>
      <c r="AC57" s="51">
        <v>6</v>
      </c>
      <c r="AD57" s="51"/>
      <c r="AE57" s="51">
        <v>5</v>
      </c>
      <c r="AF57" s="51"/>
      <c r="AG57" s="51">
        <v>6</v>
      </c>
      <c r="AH57" s="51"/>
      <c r="AI57" s="51">
        <v>7</v>
      </c>
      <c r="AJ57" s="51"/>
      <c r="AK57" s="51">
        <v>8</v>
      </c>
      <c r="AL57" s="51"/>
      <c r="AM57" s="51">
        <v>6</v>
      </c>
      <c r="AN57" s="51"/>
      <c r="AO57" s="51">
        <v>7</v>
      </c>
      <c r="AP57" s="51"/>
      <c r="AQ57" s="51">
        <v>8</v>
      </c>
      <c r="AR57" s="51"/>
      <c r="AS57" s="51">
        <v>6</v>
      </c>
      <c r="AT57" s="51"/>
      <c r="AU57" s="51">
        <v>7</v>
      </c>
      <c r="AV57" s="51"/>
      <c r="AW57" s="52">
        <f t="shared" si="1"/>
        <v>7.066666666666666</v>
      </c>
      <c r="AX57" s="40">
        <f t="shared" si="2"/>
        <v>6.6</v>
      </c>
      <c r="AY57" s="51">
        <v>6</v>
      </c>
      <c r="AZ57" s="51"/>
      <c r="BA57" s="51">
        <v>8</v>
      </c>
      <c r="BB57" s="51"/>
      <c r="BC57" s="51">
        <v>7</v>
      </c>
      <c r="BD57" s="51"/>
      <c r="BE57" s="51">
        <v>6</v>
      </c>
      <c r="BF57" s="51"/>
      <c r="BG57" s="53">
        <f t="shared" si="3"/>
        <v>6.615384615384615</v>
      </c>
      <c r="BH57" s="54">
        <f>(AX57*$AX$4+BG57*$BG$4)/$BH$4</f>
        <v>6.603030303030303</v>
      </c>
      <c r="BI57" s="55">
        <v>8</v>
      </c>
      <c r="BJ57" s="55">
        <v>6</v>
      </c>
      <c r="BK57" s="51"/>
      <c r="BL57" s="51"/>
      <c r="BM57" s="52">
        <f>(AX57*$AX$4+BG57*$BG$4+BJ57*4+BI57*3)/73</f>
        <v>6.627397260273972</v>
      </c>
      <c r="BN57" s="45" t="str">
        <f t="shared" si="4"/>
        <v>Trung b×nh Kh¸</v>
      </c>
      <c r="BO57" s="51">
        <v>7</v>
      </c>
      <c r="BP57" s="73"/>
      <c r="BQ57" s="56">
        <v>7</v>
      </c>
      <c r="BR57" s="56"/>
    </row>
    <row r="58" spans="1:70" ht="21" customHeight="1">
      <c r="A58" s="34">
        <v>54</v>
      </c>
      <c r="B58" s="35" t="s">
        <v>50</v>
      </c>
      <c r="C58" s="59" t="s">
        <v>176</v>
      </c>
      <c r="D58" s="37" t="s">
        <v>177</v>
      </c>
      <c r="E58" s="90"/>
      <c r="F58" s="51">
        <v>7</v>
      </c>
      <c r="G58" s="51"/>
      <c r="H58" s="51">
        <v>7</v>
      </c>
      <c r="I58" s="51"/>
      <c r="J58" s="57">
        <v>5</v>
      </c>
      <c r="K58" s="51"/>
      <c r="L58" s="57">
        <v>5</v>
      </c>
      <c r="M58" s="51"/>
      <c r="N58" s="51">
        <v>5</v>
      </c>
      <c r="O58" s="51">
        <v>4</v>
      </c>
      <c r="P58" s="51">
        <v>8</v>
      </c>
      <c r="Q58" s="51"/>
      <c r="R58" s="51">
        <v>7</v>
      </c>
      <c r="S58" s="51" t="s">
        <v>178</v>
      </c>
      <c r="T58" s="51">
        <v>5</v>
      </c>
      <c r="U58" s="51"/>
      <c r="V58" s="52">
        <f t="shared" si="0"/>
        <v>6.3478260869565215</v>
      </c>
      <c r="W58" s="51">
        <v>7</v>
      </c>
      <c r="X58" s="51"/>
      <c r="Y58" s="51">
        <v>8</v>
      </c>
      <c r="Z58" s="51"/>
      <c r="AA58" s="51">
        <v>6</v>
      </c>
      <c r="AB58" s="51"/>
      <c r="AC58" s="51">
        <v>6</v>
      </c>
      <c r="AD58" s="51"/>
      <c r="AE58" s="51">
        <v>6</v>
      </c>
      <c r="AF58" s="51"/>
      <c r="AG58" s="51">
        <v>6</v>
      </c>
      <c r="AH58" s="51"/>
      <c r="AI58" s="51">
        <v>6</v>
      </c>
      <c r="AJ58" s="51"/>
      <c r="AK58" s="51">
        <v>7</v>
      </c>
      <c r="AL58" s="51"/>
      <c r="AM58" s="51">
        <v>7</v>
      </c>
      <c r="AN58" s="51"/>
      <c r="AO58" s="51">
        <v>6</v>
      </c>
      <c r="AP58" s="51"/>
      <c r="AQ58" s="51">
        <v>8</v>
      </c>
      <c r="AR58" s="51"/>
      <c r="AS58" s="51">
        <v>6</v>
      </c>
      <c r="AT58" s="51"/>
      <c r="AU58" s="51">
        <v>7</v>
      </c>
      <c r="AV58" s="51"/>
      <c r="AW58" s="52">
        <f t="shared" si="1"/>
        <v>7.166666666666667</v>
      </c>
      <c r="AX58" s="40">
        <f t="shared" si="2"/>
        <v>6.5636363636363635</v>
      </c>
      <c r="AY58" s="51">
        <v>7</v>
      </c>
      <c r="AZ58" s="51"/>
      <c r="BA58" s="51">
        <v>6</v>
      </c>
      <c r="BB58" s="51"/>
      <c r="BC58" s="51">
        <v>6</v>
      </c>
      <c r="BD58" s="51"/>
      <c r="BE58" s="51">
        <v>6</v>
      </c>
      <c r="BF58" s="51"/>
      <c r="BG58" s="53">
        <f t="shared" si="3"/>
        <v>6.230769230769231</v>
      </c>
      <c r="BH58" s="54">
        <f>(AX58*$AX$4+BG58*$BG$4)/$BH$4</f>
        <v>6.498071625344353</v>
      </c>
      <c r="BI58" s="55">
        <v>8</v>
      </c>
      <c r="BJ58" s="55">
        <v>6</v>
      </c>
      <c r="BK58" s="51"/>
      <c r="BL58" s="51"/>
      <c r="BM58" s="52">
        <f>(AX58*$AX$4+BG58*$BG$4+BJ58*4+BI58*3)/73</f>
        <v>6.532503113325031</v>
      </c>
      <c r="BN58" s="45" t="str">
        <f t="shared" si="4"/>
        <v>Trung b×nh Kh¸</v>
      </c>
      <c r="BO58" s="51">
        <v>7</v>
      </c>
      <c r="BP58" s="73"/>
      <c r="BQ58" s="56">
        <v>6</v>
      </c>
      <c r="BR58" s="56"/>
    </row>
    <row r="59" spans="1:70" ht="21" customHeight="1">
      <c r="A59" s="34">
        <v>55</v>
      </c>
      <c r="B59" s="68" t="s">
        <v>50</v>
      </c>
      <c r="C59" s="69" t="s">
        <v>179</v>
      </c>
      <c r="D59" s="70" t="s">
        <v>180</v>
      </c>
      <c r="E59" s="90"/>
      <c r="F59" s="51">
        <v>6</v>
      </c>
      <c r="G59" s="51"/>
      <c r="H59" s="51">
        <v>7</v>
      </c>
      <c r="I59" s="51"/>
      <c r="J59" s="57">
        <v>5</v>
      </c>
      <c r="K59" s="51"/>
      <c r="L59" s="57">
        <v>5</v>
      </c>
      <c r="M59" s="51"/>
      <c r="N59" s="51">
        <v>5</v>
      </c>
      <c r="O59" s="51"/>
      <c r="P59" s="51">
        <v>8</v>
      </c>
      <c r="Q59" s="51"/>
      <c r="R59" s="51">
        <v>5</v>
      </c>
      <c r="S59" s="51"/>
      <c r="T59" s="51">
        <v>5</v>
      </c>
      <c r="U59" s="51"/>
      <c r="V59" s="52">
        <f t="shared" si="0"/>
        <v>5.782608695652174</v>
      </c>
      <c r="W59" s="51">
        <v>6</v>
      </c>
      <c r="X59" s="51"/>
      <c r="Y59" s="51">
        <v>6</v>
      </c>
      <c r="Z59" s="51"/>
      <c r="AA59" s="51">
        <v>5</v>
      </c>
      <c r="AB59" s="51">
        <v>4</v>
      </c>
      <c r="AC59" s="51">
        <v>6</v>
      </c>
      <c r="AD59" s="51"/>
      <c r="AE59" s="51">
        <v>6</v>
      </c>
      <c r="AF59" s="51"/>
      <c r="AG59" s="51">
        <v>6</v>
      </c>
      <c r="AH59" s="51"/>
      <c r="AI59" s="51">
        <v>5</v>
      </c>
      <c r="AJ59" s="51">
        <v>4</v>
      </c>
      <c r="AK59" s="51">
        <v>5</v>
      </c>
      <c r="AL59" s="51">
        <v>0</v>
      </c>
      <c r="AM59" s="51">
        <v>5</v>
      </c>
      <c r="AN59" s="51">
        <v>4</v>
      </c>
      <c r="AO59" s="51">
        <v>7</v>
      </c>
      <c r="AP59" s="51"/>
      <c r="AQ59" s="51">
        <v>7</v>
      </c>
      <c r="AR59" s="51"/>
      <c r="AS59" s="51">
        <v>5</v>
      </c>
      <c r="AT59" s="51"/>
      <c r="AU59" s="51">
        <v>7</v>
      </c>
      <c r="AV59" s="51"/>
      <c r="AW59" s="52">
        <f t="shared" si="1"/>
        <v>6.266666666666667</v>
      </c>
      <c r="AX59" s="40">
        <f t="shared" si="2"/>
        <v>5.836363636363636</v>
      </c>
      <c r="AY59" s="51">
        <v>6</v>
      </c>
      <c r="AZ59" s="51"/>
      <c r="BA59" s="51">
        <v>6</v>
      </c>
      <c r="BB59" s="51"/>
      <c r="BC59" s="51">
        <v>6</v>
      </c>
      <c r="BD59" s="51"/>
      <c r="BE59" s="51">
        <v>6</v>
      </c>
      <c r="BF59" s="51"/>
      <c r="BG59" s="53">
        <f t="shared" si="3"/>
        <v>6</v>
      </c>
      <c r="BH59" s="54">
        <f>(AX59*$AX$4+BG59*$BG$4)/$BH$4</f>
        <v>5.868595041322314</v>
      </c>
      <c r="BI59" s="55">
        <v>7</v>
      </c>
      <c r="BJ59" s="55">
        <v>8</v>
      </c>
      <c r="BK59" s="51"/>
      <c r="BL59" s="51"/>
      <c r="BM59" s="52">
        <f>(AX59*$AX$4+BG59*$BG$4+BJ59*4+BI59*3)/73</f>
        <v>6.031880448318804</v>
      </c>
      <c r="BN59" s="45" t="str">
        <f t="shared" si="4"/>
        <v>Trung b×nh Kh¸</v>
      </c>
      <c r="BO59" s="51">
        <v>5</v>
      </c>
      <c r="BP59" s="73"/>
      <c r="BQ59" s="56">
        <v>6</v>
      </c>
      <c r="BR59" s="56"/>
    </row>
    <row r="60" spans="1:70" ht="21" customHeight="1">
      <c r="A60" s="34">
        <v>56</v>
      </c>
      <c r="B60" s="35" t="s">
        <v>143</v>
      </c>
      <c r="C60" s="59" t="s">
        <v>181</v>
      </c>
      <c r="D60" s="37" t="s">
        <v>182</v>
      </c>
      <c r="E60" s="90"/>
      <c r="F60" s="51">
        <v>6</v>
      </c>
      <c r="G60" s="51"/>
      <c r="H60" s="51">
        <v>5</v>
      </c>
      <c r="I60" s="51">
        <v>0</v>
      </c>
      <c r="J60" s="57">
        <v>5</v>
      </c>
      <c r="K60" s="51"/>
      <c r="L60" s="57">
        <v>5</v>
      </c>
      <c r="M60" s="51"/>
      <c r="N60" s="51">
        <v>6</v>
      </c>
      <c r="O60" s="51"/>
      <c r="P60" s="51">
        <v>7</v>
      </c>
      <c r="Q60" s="51"/>
      <c r="R60" s="51">
        <v>6</v>
      </c>
      <c r="S60" s="51"/>
      <c r="T60" s="51">
        <v>7</v>
      </c>
      <c r="U60" s="51"/>
      <c r="V60" s="52">
        <f t="shared" si="0"/>
        <v>5.913043478260869</v>
      </c>
      <c r="W60" s="51">
        <v>6</v>
      </c>
      <c r="X60" s="51"/>
      <c r="Y60" s="51">
        <v>8</v>
      </c>
      <c r="Z60" s="51"/>
      <c r="AA60" s="51">
        <v>7</v>
      </c>
      <c r="AB60" s="51"/>
      <c r="AC60" s="51">
        <v>5</v>
      </c>
      <c r="AD60" s="51"/>
      <c r="AE60" s="51">
        <v>6</v>
      </c>
      <c r="AF60" s="51"/>
      <c r="AG60" s="51">
        <v>6</v>
      </c>
      <c r="AH60" s="51"/>
      <c r="AI60" s="51">
        <v>6</v>
      </c>
      <c r="AJ60" s="67" t="s">
        <v>63</v>
      </c>
      <c r="AK60" s="51">
        <v>7</v>
      </c>
      <c r="AL60" s="51"/>
      <c r="AM60" s="51">
        <v>6</v>
      </c>
      <c r="AN60" s="51"/>
      <c r="AO60" s="51">
        <v>5</v>
      </c>
      <c r="AP60" s="51"/>
      <c r="AQ60" s="51">
        <v>5</v>
      </c>
      <c r="AR60" s="51">
        <v>4</v>
      </c>
      <c r="AS60" s="51">
        <v>7</v>
      </c>
      <c r="AT60" s="51"/>
      <c r="AU60" s="51">
        <v>6</v>
      </c>
      <c r="AV60" s="51"/>
      <c r="AW60" s="52">
        <f t="shared" si="1"/>
        <v>6.666666666666667</v>
      </c>
      <c r="AX60" s="40">
        <f t="shared" si="2"/>
        <v>6.109090909090909</v>
      </c>
      <c r="AY60" s="51">
        <v>5</v>
      </c>
      <c r="AZ60" s="51"/>
      <c r="BA60" s="51">
        <v>6</v>
      </c>
      <c r="BB60" s="51"/>
      <c r="BC60" s="51">
        <v>6</v>
      </c>
      <c r="BD60" s="51"/>
      <c r="BE60" s="51">
        <v>6</v>
      </c>
      <c r="BF60" s="51"/>
      <c r="BG60" s="53">
        <f t="shared" si="3"/>
        <v>5.769230769230769</v>
      </c>
      <c r="BH60" s="54">
        <f>(AX60*$AX$4+BG60*$BG$4)/$BH$4</f>
        <v>6.042148760330579</v>
      </c>
      <c r="BI60" s="55">
        <v>7</v>
      </c>
      <c r="BJ60" s="55">
        <v>3</v>
      </c>
      <c r="BK60" s="51"/>
      <c r="BL60" s="51"/>
      <c r="BM60" s="52">
        <f>(AX60*$AX$4+BG60*$BG$4+BJ60*4+BI60*3)/73</f>
        <v>5.914819427148195</v>
      </c>
      <c r="BN60" s="45"/>
      <c r="BO60" s="51">
        <v>5</v>
      </c>
      <c r="BP60" s="73"/>
      <c r="BQ60" s="56">
        <v>5</v>
      </c>
      <c r="BR60" s="56"/>
    </row>
    <row r="61" spans="1:70" ht="21" customHeight="1">
      <c r="A61" s="34">
        <v>57</v>
      </c>
      <c r="B61" s="35" t="s">
        <v>183</v>
      </c>
      <c r="C61" s="36" t="s">
        <v>184</v>
      </c>
      <c r="D61" s="37" t="s">
        <v>185</v>
      </c>
      <c r="E61" s="90"/>
      <c r="F61" s="51">
        <v>8</v>
      </c>
      <c r="G61" s="51"/>
      <c r="H61" s="51">
        <v>5</v>
      </c>
      <c r="I61" s="51"/>
      <c r="J61" s="57">
        <v>5</v>
      </c>
      <c r="K61" s="51"/>
      <c r="L61" s="57">
        <v>5</v>
      </c>
      <c r="M61" s="51"/>
      <c r="N61" s="51">
        <v>7</v>
      </c>
      <c r="O61" s="51"/>
      <c r="P61" s="51">
        <v>7</v>
      </c>
      <c r="Q61" s="51"/>
      <c r="R61" s="51">
        <v>7</v>
      </c>
      <c r="S61" s="51"/>
      <c r="T61" s="51">
        <v>5</v>
      </c>
      <c r="U61" s="51"/>
      <c r="V61" s="52">
        <f t="shared" si="0"/>
        <v>6.3478260869565215</v>
      </c>
      <c r="W61" s="51">
        <v>7</v>
      </c>
      <c r="X61" s="51"/>
      <c r="Y61" s="51">
        <v>7</v>
      </c>
      <c r="Z61" s="51"/>
      <c r="AA61" s="51">
        <v>6</v>
      </c>
      <c r="AB61" s="51"/>
      <c r="AC61" s="51">
        <v>5</v>
      </c>
      <c r="AD61" s="51"/>
      <c r="AE61" s="51">
        <v>6</v>
      </c>
      <c r="AF61" s="51"/>
      <c r="AG61" s="51">
        <v>5</v>
      </c>
      <c r="AH61" s="51"/>
      <c r="AI61" s="51">
        <v>5</v>
      </c>
      <c r="AJ61" s="51"/>
      <c r="AK61" s="51">
        <v>5</v>
      </c>
      <c r="AL61" s="51">
        <v>2</v>
      </c>
      <c r="AM61" s="51">
        <v>7</v>
      </c>
      <c r="AN61" s="51"/>
      <c r="AO61" s="51">
        <v>5</v>
      </c>
      <c r="AP61" s="51"/>
      <c r="AQ61" s="51">
        <v>5</v>
      </c>
      <c r="AR61" s="51"/>
      <c r="AS61" s="51">
        <v>8</v>
      </c>
      <c r="AT61" s="51"/>
      <c r="AU61" s="51">
        <v>7</v>
      </c>
      <c r="AV61" s="51"/>
      <c r="AW61" s="52">
        <f t="shared" si="1"/>
        <v>6.5</v>
      </c>
      <c r="AX61" s="40">
        <f t="shared" si="2"/>
        <v>6.2</v>
      </c>
      <c r="AY61" s="51">
        <v>6</v>
      </c>
      <c r="AZ61" s="51"/>
      <c r="BA61" s="51">
        <v>7</v>
      </c>
      <c r="BB61" s="51"/>
      <c r="BC61" s="51">
        <v>5</v>
      </c>
      <c r="BD61" s="51"/>
      <c r="BE61" s="51">
        <v>6</v>
      </c>
      <c r="BF61" s="51"/>
      <c r="BG61" s="53">
        <f t="shared" si="3"/>
        <v>6.076923076923077</v>
      </c>
      <c r="BH61" s="54">
        <f>(AX61*$AX$4+BG61*$BG$4)/$BH$4</f>
        <v>6.175757575757576</v>
      </c>
      <c r="BI61" s="55">
        <v>6</v>
      </c>
      <c r="BJ61" s="55">
        <v>8</v>
      </c>
      <c r="BK61" s="51"/>
      <c r="BL61" s="51"/>
      <c r="BM61" s="52">
        <f>(AX61*$AX$4+BG61*$BG$4+BJ61*4+BI61*3)/73</f>
        <v>6.2684931506849315</v>
      </c>
      <c r="BN61" s="45" t="str">
        <f t="shared" si="4"/>
        <v>Trung b×nh Kh¸</v>
      </c>
      <c r="BO61" s="51">
        <v>7</v>
      </c>
      <c r="BP61" s="73"/>
      <c r="BQ61" s="56">
        <v>5</v>
      </c>
      <c r="BR61" s="56"/>
    </row>
    <row r="62" spans="1:70" ht="21" customHeight="1">
      <c r="A62" s="34">
        <v>58</v>
      </c>
      <c r="B62" s="35" t="s">
        <v>106</v>
      </c>
      <c r="C62" s="59" t="s">
        <v>186</v>
      </c>
      <c r="D62" s="37" t="s">
        <v>187</v>
      </c>
      <c r="E62" s="90"/>
      <c r="F62" s="51">
        <v>6</v>
      </c>
      <c r="G62" s="51"/>
      <c r="H62" s="51">
        <v>7</v>
      </c>
      <c r="I62" s="66" t="s">
        <v>63</v>
      </c>
      <c r="J62" s="57">
        <v>5</v>
      </c>
      <c r="K62" s="51"/>
      <c r="L62" s="57">
        <v>5</v>
      </c>
      <c r="M62" s="51"/>
      <c r="N62" s="51">
        <v>6</v>
      </c>
      <c r="O62" s="51"/>
      <c r="P62" s="51">
        <v>7</v>
      </c>
      <c r="Q62" s="51"/>
      <c r="R62" s="51">
        <v>6</v>
      </c>
      <c r="S62" s="51"/>
      <c r="T62" s="51">
        <v>6</v>
      </c>
      <c r="U62" s="51"/>
      <c r="V62" s="52">
        <f t="shared" si="0"/>
        <v>6.086956521739131</v>
      </c>
      <c r="W62" s="51">
        <v>7</v>
      </c>
      <c r="X62" s="51"/>
      <c r="Y62" s="51">
        <v>6</v>
      </c>
      <c r="Z62" s="51"/>
      <c r="AA62" s="51">
        <v>6</v>
      </c>
      <c r="AB62" s="51"/>
      <c r="AC62" s="51">
        <v>5</v>
      </c>
      <c r="AD62" s="51"/>
      <c r="AE62" s="51">
        <v>6</v>
      </c>
      <c r="AF62" s="51"/>
      <c r="AG62" s="51">
        <v>5</v>
      </c>
      <c r="AH62" s="51"/>
      <c r="AI62" s="51">
        <v>6</v>
      </c>
      <c r="AJ62" s="67" t="s">
        <v>63</v>
      </c>
      <c r="AK62" s="51">
        <v>7</v>
      </c>
      <c r="AL62" s="51"/>
      <c r="AM62" s="51">
        <v>5</v>
      </c>
      <c r="AN62" s="51"/>
      <c r="AO62" s="51">
        <v>6</v>
      </c>
      <c r="AP62" s="51"/>
      <c r="AQ62" s="51">
        <v>6</v>
      </c>
      <c r="AR62" s="51">
        <v>4</v>
      </c>
      <c r="AS62" s="51">
        <v>7</v>
      </c>
      <c r="AT62" s="51"/>
      <c r="AU62" s="51">
        <v>6</v>
      </c>
      <c r="AV62" s="51"/>
      <c r="AW62" s="52">
        <f t="shared" si="1"/>
        <v>6.433333333333334</v>
      </c>
      <c r="AX62" s="40">
        <f t="shared" si="2"/>
        <v>6.054545454545455</v>
      </c>
      <c r="AY62" s="51">
        <v>7</v>
      </c>
      <c r="AZ62" s="51"/>
      <c r="BA62" s="51">
        <v>7</v>
      </c>
      <c r="BB62" s="51"/>
      <c r="BC62" s="51">
        <v>5</v>
      </c>
      <c r="BD62" s="51"/>
      <c r="BE62" s="51">
        <v>8</v>
      </c>
      <c r="BF62" s="51"/>
      <c r="BG62" s="53">
        <f t="shared" si="3"/>
        <v>7.076923076923077</v>
      </c>
      <c r="BH62" s="54">
        <f>(AX62*$AX$4+BG62*$BG$4)/$BH$4</f>
        <v>6.2559228650137735</v>
      </c>
      <c r="BI62" s="55">
        <v>7</v>
      </c>
      <c r="BJ62" s="55">
        <v>8</v>
      </c>
      <c r="BK62" s="51"/>
      <c r="BL62" s="51"/>
      <c r="BM62" s="52">
        <f>(AX62*$AX$4+BG62*$BG$4+BJ62*4+BI62*3)/73</f>
        <v>6.382067247820673</v>
      </c>
      <c r="BN62" s="45" t="str">
        <f t="shared" si="4"/>
        <v>Trung b×nh Kh¸</v>
      </c>
      <c r="BO62" s="51">
        <v>8</v>
      </c>
      <c r="BP62" s="73"/>
      <c r="BQ62" s="56">
        <v>6</v>
      </c>
      <c r="BR62" s="56"/>
    </row>
    <row r="63" spans="1:70" ht="21" customHeight="1">
      <c r="A63" s="34">
        <v>59</v>
      </c>
      <c r="B63" s="35" t="s">
        <v>52</v>
      </c>
      <c r="C63" s="59" t="s">
        <v>188</v>
      </c>
      <c r="D63" s="37" t="s">
        <v>189</v>
      </c>
      <c r="E63" s="90"/>
      <c r="F63" s="51">
        <v>7</v>
      </c>
      <c r="G63" s="51"/>
      <c r="H63" s="51">
        <v>5</v>
      </c>
      <c r="I63" s="51"/>
      <c r="J63" s="57">
        <v>5</v>
      </c>
      <c r="K63" s="51"/>
      <c r="L63" s="57">
        <v>5</v>
      </c>
      <c r="M63" s="51"/>
      <c r="N63" s="51">
        <v>7</v>
      </c>
      <c r="O63" s="51"/>
      <c r="P63" s="51">
        <v>7</v>
      </c>
      <c r="Q63" s="51"/>
      <c r="R63" s="51">
        <v>6</v>
      </c>
      <c r="S63" s="51"/>
      <c r="T63" s="51">
        <v>6</v>
      </c>
      <c r="U63" s="51"/>
      <c r="V63" s="52">
        <f t="shared" si="0"/>
        <v>6.086956521739131</v>
      </c>
      <c r="W63" s="51">
        <v>7</v>
      </c>
      <c r="X63" s="51"/>
      <c r="Y63" s="51">
        <v>7</v>
      </c>
      <c r="Z63" s="51"/>
      <c r="AA63" s="51">
        <v>6</v>
      </c>
      <c r="AB63" s="51"/>
      <c r="AC63" s="51">
        <v>6</v>
      </c>
      <c r="AD63" s="51"/>
      <c r="AE63" s="51">
        <v>6</v>
      </c>
      <c r="AF63" s="51"/>
      <c r="AG63" s="51">
        <v>6</v>
      </c>
      <c r="AH63" s="51"/>
      <c r="AI63" s="51">
        <v>6</v>
      </c>
      <c r="AJ63" s="51"/>
      <c r="AK63" s="51">
        <v>6</v>
      </c>
      <c r="AL63" s="51"/>
      <c r="AM63" s="51">
        <v>7</v>
      </c>
      <c r="AN63" s="51"/>
      <c r="AO63" s="51">
        <v>6</v>
      </c>
      <c r="AP63" s="51"/>
      <c r="AQ63" s="51">
        <v>6</v>
      </c>
      <c r="AR63" s="51"/>
      <c r="AS63" s="51">
        <v>7</v>
      </c>
      <c r="AT63" s="51"/>
      <c r="AU63" s="51">
        <v>6</v>
      </c>
      <c r="AV63" s="51"/>
      <c r="AW63" s="52">
        <f t="shared" si="1"/>
        <v>6.766666666666667</v>
      </c>
      <c r="AX63" s="40">
        <f t="shared" si="2"/>
        <v>6.236363636363636</v>
      </c>
      <c r="AY63" s="51">
        <v>6</v>
      </c>
      <c r="AZ63" s="51"/>
      <c r="BA63" s="51">
        <v>8</v>
      </c>
      <c r="BB63" s="51"/>
      <c r="BC63" s="51">
        <v>7</v>
      </c>
      <c r="BD63" s="51"/>
      <c r="BE63" s="51">
        <v>7</v>
      </c>
      <c r="BF63" s="51"/>
      <c r="BG63" s="53">
        <f t="shared" si="3"/>
        <v>7</v>
      </c>
      <c r="BH63" s="54">
        <f>(AX63*$AX$4+BG63*$BG$4)/$BH$4</f>
        <v>6.386776859504132</v>
      </c>
      <c r="BI63" s="55">
        <v>6</v>
      </c>
      <c r="BJ63" s="55">
        <v>5</v>
      </c>
      <c r="BK63" s="51"/>
      <c r="BL63" s="51"/>
      <c r="BM63" s="52">
        <f>(AX63*$AX$4+BG63*$BG$4+BJ63*4+BI63*3)/73</f>
        <v>6.294894146948941</v>
      </c>
      <c r="BN63" s="45" t="str">
        <f t="shared" si="4"/>
        <v>Trung b×nh Kh¸</v>
      </c>
      <c r="BO63" s="51">
        <v>6</v>
      </c>
      <c r="BP63" s="73"/>
      <c r="BQ63" s="56">
        <v>6</v>
      </c>
      <c r="BR63" s="56"/>
    </row>
    <row r="64" spans="1:70" ht="21" customHeight="1">
      <c r="A64" s="34">
        <v>60</v>
      </c>
      <c r="B64" s="35" t="s">
        <v>50</v>
      </c>
      <c r="C64" s="59" t="s">
        <v>190</v>
      </c>
      <c r="D64" s="37" t="s">
        <v>191</v>
      </c>
      <c r="E64" s="90"/>
      <c r="F64" s="51">
        <v>6</v>
      </c>
      <c r="G64" s="51"/>
      <c r="H64" s="51">
        <v>7</v>
      </c>
      <c r="I64" s="51"/>
      <c r="J64" s="57">
        <v>5</v>
      </c>
      <c r="K64" s="51"/>
      <c r="L64" s="57">
        <v>5</v>
      </c>
      <c r="M64" s="51"/>
      <c r="N64" s="51">
        <v>6</v>
      </c>
      <c r="O64" s="51"/>
      <c r="P64" s="51">
        <v>8</v>
      </c>
      <c r="Q64" s="51"/>
      <c r="R64" s="51">
        <v>6</v>
      </c>
      <c r="S64" s="51"/>
      <c r="T64" s="51">
        <v>7</v>
      </c>
      <c r="U64" s="51"/>
      <c r="V64" s="52">
        <f t="shared" si="0"/>
        <v>6.304347826086956</v>
      </c>
      <c r="W64" s="51">
        <v>7</v>
      </c>
      <c r="X64" s="51"/>
      <c r="Y64" s="51">
        <v>8</v>
      </c>
      <c r="Z64" s="51"/>
      <c r="AA64" s="51">
        <v>5</v>
      </c>
      <c r="AB64" s="51"/>
      <c r="AC64" s="51">
        <v>5</v>
      </c>
      <c r="AD64" s="51"/>
      <c r="AE64" s="51">
        <v>6</v>
      </c>
      <c r="AF64" s="51"/>
      <c r="AG64" s="51">
        <v>5</v>
      </c>
      <c r="AH64" s="51"/>
      <c r="AI64" s="51">
        <v>5</v>
      </c>
      <c r="AJ64" s="51">
        <v>4</v>
      </c>
      <c r="AK64" s="51">
        <v>7</v>
      </c>
      <c r="AL64" s="51"/>
      <c r="AM64" s="51">
        <v>8</v>
      </c>
      <c r="AN64" s="51"/>
      <c r="AO64" s="51">
        <v>6</v>
      </c>
      <c r="AP64" s="51"/>
      <c r="AQ64" s="51">
        <v>5</v>
      </c>
      <c r="AR64" s="51"/>
      <c r="AS64" s="51">
        <v>5</v>
      </c>
      <c r="AT64" s="51"/>
      <c r="AU64" s="51">
        <v>7</v>
      </c>
      <c r="AV64" s="51"/>
      <c r="AW64" s="52">
        <f t="shared" si="1"/>
        <v>6.533333333333333</v>
      </c>
      <c r="AX64" s="40">
        <f t="shared" si="2"/>
        <v>6.2</v>
      </c>
      <c r="AY64" s="51">
        <v>5</v>
      </c>
      <c r="AZ64" s="51"/>
      <c r="BA64" s="51">
        <v>7</v>
      </c>
      <c r="BB64" s="51"/>
      <c r="BC64" s="51">
        <v>7</v>
      </c>
      <c r="BD64" s="51"/>
      <c r="BE64" s="51">
        <v>5</v>
      </c>
      <c r="BF64" s="51"/>
      <c r="BG64" s="53">
        <f t="shared" si="3"/>
        <v>5.769230769230769</v>
      </c>
      <c r="BH64" s="54">
        <f>(AX64*$AX$4+BG64*$BG$4)/$BH$4</f>
        <v>6.115151515151515</v>
      </c>
      <c r="BI64" s="55">
        <v>7</v>
      </c>
      <c r="BJ64" s="55">
        <v>5</v>
      </c>
      <c r="BK64" s="51"/>
      <c r="BL64" s="51"/>
      <c r="BM64" s="52">
        <f>(AX64*$AX$4+BG64*$BG$4+BJ64*4+BI64*3)/73</f>
        <v>6.09041095890411</v>
      </c>
      <c r="BN64" s="45" t="str">
        <f t="shared" si="4"/>
        <v>Trung b×nh Kh¸</v>
      </c>
      <c r="BO64" s="51">
        <v>6</v>
      </c>
      <c r="BP64" s="73"/>
      <c r="BQ64" s="56">
        <v>7</v>
      </c>
      <c r="BR64" s="56"/>
    </row>
    <row r="65" spans="1:70" ht="21" customHeight="1">
      <c r="A65" s="34">
        <v>61</v>
      </c>
      <c r="B65" s="35" t="s">
        <v>128</v>
      </c>
      <c r="C65" s="36" t="s">
        <v>192</v>
      </c>
      <c r="D65" s="91" t="s">
        <v>193</v>
      </c>
      <c r="E65" s="90"/>
      <c r="F65" s="51">
        <v>6</v>
      </c>
      <c r="G65" s="51"/>
      <c r="H65" s="51">
        <v>7</v>
      </c>
      <c r="I65" s="51"/>
      <c r="J65" s="57">
        <v>5</v>
      </c>
      <c r="K65" s="51"/>
      <c r="L65" s="57">
        <v>5</v>
      </c>
      <c r="M65" s="51"/>
      <c r="N65" s="51">
        <v>6</v>
      </c>
      <c r="O65" s="51"/>
      <c r="P65" s="51">
        <v>8</v>
      </c>
      <c r="Q65" s="51"/>
      <c r="R65" s="51">
        <v>7</v>
      </c>
      <c r="S65" s="51"/>
      <c r="T65" s="51">
        <v>6</v>
      </c>
      <c r="U65" s="51"/>
      <c r="V65" s="52">
        <f t="shared" si="0"/>
        <v>6.434782608695652</v>
      </c>
      <c r="W65" s="51">
        <v>6</v>
      </c>
      <c r="X65" s="51"/>
      <c r="Y65" s="51">
        <v>8</v>
      </c>
      <c r="Z65" s="51"/>
      <c r="AA65" s="51">
        <v>6</v>
      </c>
      <c r="AB65" s="51"/>
      <c r="AC65" s="51">
        <v>5</v>
      </c>
      <c r="AD65" s="51"/>
      <c r="AE65" s="51">
        <v>6</v>
      </c>
      <c r="AF65" s="51"/>
      <c r="AG65" s="51">
        <v>5</v>
      </c>
      <c r="AH65" s="51"/>
      <c r="AI65" s="51">
        <v>6</v>
      </c>
      <c r="AJ65" s="51"/>
      <c r="AK65" s="51">
        <v>7</v>
      </c>
      <c r="AL65" s="51"/>
      <c r="AM65" s="51">
        <v>6</v>
      </c>
      <c r="AN65" s="51"/>
      <c r="AO65" s="51">
        <v>7</v>
      </c>
      <c r="AP65" s="51"/>
      <c r="AQ65" s="51">
        <v>7</v>
      </c>
      <c r="AR65" s="51"/>
      <c r="AS65" s="51">
        <v>6</v>
      </c>
      <c r="AT65" s="51"/>
      <c r="AU65" s="51">
        <v>7</v>
      </c>
      <c r="AV65" s="51"/>
      <c r="AW65" s="52">
        <f t="shared" si="1"/>
        <v>6.866666666666666</v>
      </c>
      <c r="AX65" s="40">
        <f t="shared" si="2"/>
        <v>6.4363636363636365</v>
      </c>
      <c r="AY65" s="51">
        <v>6</v>
      </c>
      <c r="AZ65" s="51"/>
      <c r="BA65" s="51">
        <v>6</v>
      </c>
      <c r="BB65" s="51"/>
      <c r="BC65" s="51">
        <v>7</v>
      </c>
      <c r="BD65" s="51"/>
      <c r="BE65" s="51">
        <v>7</v>
      </c>
      <c r="BF65" s="51"/>
      <c r="BG65" s="53">
        <f t="shared" si="3"/>
        <v>6.538461538461538</v>
      </c>
      <c r="BH65" s="54">
        <f>(AX65*$AX$4+BG65*$BG$4)/$BH$4</f>
        <v>6.4564738292011015</v>
      </c>
      <c r="BI65" s="55">
        <v>5</v>
      </c>
      <c r="BJ65" s="55">
        <v>5</v>
      </c>
      <c r="BK65" s="51"/>
      <c r="BL65" s="51"/>
      <c r="BM65" s="52">
        <f>(AX65*$AX$4+BG65*$BG$4+BJ65*4+BI65*3)/73</f>
        <v>6.316811955168119</v>
      </c>
      <c r="BN65" s="45" t="str">
        <f t="shared" si="4"/>
        <v>Trung b×nh Kh¸</v>
      </c>
      <c r="BO65" s="51">
        <v>7</v>
      </c>
      <c r="BP65" s="73"/>
      <c r="BQ65" s="56">
        <v>6</v>
      </c>
      <c r="BR65" s="56"/>
    </row>
    <row r="66" spans="1:70" ht="21" customHeight="1">
      <c r="A66" s="34">
        <v>62</v>
      </c>
      <c r="B66" s="35" t="s">
        <v>50</v>
      </c>
      <c r="C66" s="59" t="s">
        <v>194</v>
      </c>
      <c r="D66" s="37" t="s">
        <v>195</v>
      </c>
      <c r="E66" s="90"/>
      <c r="F66" s="51">
        <v>8</v>
      </c>
      <c r="G66" s="51"/>
      <c r="H66" s="51">
        <v>8</v>
      </c>
      <c r="I66" s="51"/>
      <c r="J66" s="57">
        <v>5</v>
      </c>
      <c r="K66" s="51"/>
      <c r="L66" s="57">
        <v>5</v>
      </c>
      <c r="M66" s="51"/>
      <c r="N66" s="51">
        <v>5</v>
      </c>
      <c r="O66" s="51"/>
      <c r="P66" s="51">
        <v>7</v>
      </c>
      <c r="Q66" s="51"/>
      <c r="R66" s="51">
        <v>7</v>
      </c>
      <c r="S66" s="51"/>
      <c r="T66" s="51">
        <v>8</v>
      </c>
      <c r="U66" s="51"/>
      <c r="V66" s="52">
        <f t="shared" si="0"/>
        <v>6.739130434782608</v>
      </c>
      <c r="W66" s="51">
        <v>7</v>
      </c>
      <c r="X66" s="51"/>
      <c r="Y66" s="51">
        <v>8</v>
      </c>
      <c r="Z66" s="51"/>
      <c r="AA66" s="51">
        <v>6</v>
      </c>
      <c r="AB66" s="51"/>
      <c r="AC66" s="51">
        <v>6</v>
      </c>
      <c r="AD66" s="51"/>
      <c r="AE66" s="51">
        <v>6</v>
      </c>
      <c r="AF66" s="51"/>
      <c r="AG66" s="51">
        <v>5</v>
      </c>
      <c r="AH66" s="51"/>
      <c r="AI66" s="51">
        <v>6</v>
      </c>
      <c r="AJ66" s="51"/>
      <c r="AK66" s="51">
        <v>7</v>
      </c>
      <c r="AL66" s="51"/>
      <c r="AM66" s="51">
        <v>8</v>
      </c>
      <c r="AN66" s="51"/>
      <c r="AO66" s="51">
        <v>7</v>
      </c>
      <c r="AP66" s="51"/>
      <c r="AQ66" s="51">
        <v>6</v>
      </c>
      <c r="AR66" s="51"/>
      <c r="AS66" s="51">
        <v>7</v>
      </c>
      <c r="AT66" s="51"/>
      <c r="AU66" s="51">
        <v>6</v>
      </c>
      <c r="AV66" s="51"/>
      <c r="AW66" s="52">
        <f t="shared" si="1"/>
        <v>7.033333333333333</v>
      </c>
      <c r="AX66" s="40">
        <f t="shared" si="2"/>
        <v>6.654545454545454</v>
      </c>
      <c r="AY66" s="51">
        <v>6</v>
      </c>
      <c r="AZ66" s="51"/>
      <c r="BA66" s="51">
        <v>7</v>
      </c>
      <c r="BB66" s="51"/>
      <c r="BC66" s="51">
        <v>7</v>
      </c>
      <c r="BD66" s="51"/>
      <c r="BE66" s="51">
        <v>6</v>
      </c>
      <c r="BF66" s="51"/>
      <c r="BG66" s="53">
        <f t="shared" si="3"/>
        <v>6.384615384615385</v>
      </c>
      <c r="BH66" s="54">
        <f>(AX66*$AX$4+BG66*$BG$4)/$BH$4</f>
        <v>6.601377410468319</v>
      </c>
      <c r="BI66" s="55">
        <v>6</v>
      </c>
      <c r="BJ66" s="55">
        <v>5</v>
      </c>
      <c r="BK66" s="51"/>
      <c r="BL66" s="51"/>
      <c r="BM66" s="52">
        <f>(AX66*$AX$4+BG66*$BG$4+BJ66*4+BI66*3)/73</f>
        <v>6.488916562889165</v>
      </c>
      <c r="BN66" s="45" t="str">
        <f t="shared" si="4"/>
        <v>Trung b×nh Kh¸</v>
      </c>
      <c r="BO66" s="51">
        <v>6</v>
      </c>
      <c r="BP66" s="73"/>
      <c r="BQ66" s="56">
        <v>7</v>
      </c>
      <c r="BR66" s="56"/>
    </row>
    <row r="67" spans="1:70" ht="21" customHeight="1">
      <c r="A67" s="34">
        <v>63</v>
      </c>
      <c r="B67" s="35" t="s">
        <v>50</v>
      </c>
      <c r="C67" s="36" t="s">
        <v>196</v>
      </c>
      <c r="D67" s="37" t="s">
        <v>96</v>
      </c>
      <c r="E67" s="90"/>
      <c r="F67" s="51">
        <v>6</v>
      </c>
      <c r="G67" s="51"/>
      <c r="H67" s="51">
        <v>6</v>
      </c>
      <c r="I67" s="51"/>
      <c r="J67" s="57">
        <v>5</v>
      </c>
      <c r="K67" s="51"/>
      <c r="L67" s="57">
        <v>5</v>
      </c>
      <c r="M67" s="51"/>
      <c r="N67" s="51">
        <v>5</v>
      </c>
      <c r="O67" s="51">
        <v>4</v>
      </c>
      <c r="P67" s="51">
        <v>7</v>
      </c>
      <c r="Q67" s="51"/>
      <c r="R67" s="51">
        <v>5</v>
      </c>
      <c r="S67" s="51">
        <v>4</v>
      </c>
      <c r="T67" s="51">
        <v>6</v>
      </c>
      <c r="U67" s="51"/>
      <c r="V67" s="52">
        <f t="shared" si="0"/>
        <v>5.608695652173913</v>
      </c>
      <c r="W67" s="51">
        <v>6</v>
      </c>
      <c r="X67" s="51"/>
      <c r="Y67" s="51">
        <v>6</v>
      </c>
      <c r="Z67" s="51"/>
      <c r="AA67" s="51">
        <v>5</v>
      </c>
      <c r="AB67" s="51"/>
      <c r="AC67" s="51">
        <v>6</v>
      </c>
      <c r="AD67" s="51"/>
      <c r="AE67" s="51">
        <v>6</v>
      </c>
      <c r="AF67" s="51"/>
      <c r="AG67" s="51">
        <v>6</v>
      </c>
      <c r="AH67" s="51"/>
      <c r="AI67" s="51">
        <v>6</v>
      </c>
      <c r="AJ67" s="51"/>
      <c r="AK67" s="51">
        <v>6</v>
      </c>
      <c r="AL67" s="51"/>
      <c r="AM67" s="51">
        <v>7</v>
      </c>
      <c r="AN67" s="51"/>
      <c r="AO67" s="51">
        <v>6</v>
      </c>
      <c r="AP67" s="51"/>
      <c r="AQ67" s="51">
        <v>6</v>
      </c>
      <c r="AR67" s="51"/>
      <c r="AS67" s="51">
        <v>5</v>
      </c>
      <c r="AT67" s="51"/>
      <c r="AU67" s="51">
        <v>5</v>
      </c>
      <c r="AV67" s="51"/>
      <c r="AW67" s="52">
        <f t="shared" si="1"/>
        <v>6.2</v>
      </c>
      <c r="AX67" s="40">
        <f t="shared" si="2"/>
        <v>5.7272727272727275</v>
      </c>
      <c r="AY67" s="51">
        <v>6</v>
      </c>
      <c r="AZ67" s="51"/>
      <c r="BA67" s="51">
        <v>6</v>
      </c>
      <c r="BB67" s="51"/>
      <c r="BC67" s="51">
        <v>6</v>
      </c>
      <c r="BD67" s="51"/>
      <c r="BE67" s="51">
        <v>6</v>
      </c>
      <c r="BF67" s="51"/>
      <c r="BG67" s="53">
        <f t="shared" si="3"/>
        <v>6</v>
      </c>
      <c r="BH67" s="54">
        <f>(AX67*$AX$4+BG67*$BG$4)/$BH$4</f>
        <v>5.7809917355371905</v>
      </c>
      <c r="BI67" s="55">
        <v>8</v>
      </c>
      <c r="BJ67" s="55">
        <v>8</v>
      </c>
      <c r="BK67" s="51"/>
      <c r="BL67" s="51"/>
      <c r="BM67" s="52">
        <f>(AX67*$AX$4+BG67*$BG$4+BJ67*4+BI67*3)/73</f>
        <v>5.993773349937734</v>
      </c>
      <c r="BN67" s="45" t="str">
        <f t="shared" si="4"/>
        <v>Trung b×nh</v>
      </c>
      <c r="BO67" s="51">
        <v>6</v>
      </c>
      <c r="BP67" s="73"/>
      <c r="BQ67" s="56">
        <v>6</v>
      </c>
      <c r="BR67" s="56"/>
    </row>
    <row r="68" spans="1:70" ht="21" customHeight="1">
      <c r="A68" s="34">
        <v>64</v>
      </c>
      <c r="B68" s="35" t="s">
        <v>197</v>
      </c>
      <c r="C68" s="59" t="s">
        <v>198</v>
      </c>
      <c r="D68" s="37" t="s">
        <v>199</v>
      </c>
      <c r="E68" s="90"/>
      <c r="F68" s="51">
        <v>7</v>
      </c>
      <c r="G68" s="51"/>
      <c r="H68" s="51">
        <v>7</v>
      </c>
      <c r="I68" s="51"/>
      <c r="J68" s="57">
        <v>5</v>
      </c>
      <c r="K68" s="51"/>
      <c r="L68" s="57">
        <v>5</v>
      </c>
      <c r="M68" s="51"/>
      <c r="N68" s="51">
        <v>5</v>
      </c>
      <c r="O68" s="51"/>
      <c r="P68" s="51">
        <v>6</v>
      </c>
      <c r="Q68" s="51"/>
      <c r="R68" s="51">
        <v>7</v>
      </c>
      <c r="S68" s="51"/>
      <c r="T68" s="51">
        <v>7</v>
      </c>
      <c r="U68" s="51"/>
      <c r="V68" s="52">
        <f t="shared" si="0"/>
        <v>6.260869565217392</v>
      </c>
      <c r="W68" s="51">
        <v>6</v>
      </c>
      <c r="X68" s="51"/>
      <c r="Y68" s="51">
        <v>8</v>
      </c>
      <c r="Z68" s="51"/>
      <c r="AA68" s="51">
        <v>7</v>
      </c>
      <c r="AB68" s="51"/>
      <c r="AC68" s="51">
        <v>5</v>
      </c>
      <c r="AD68" s="51"/>
      <c r="AE68" s="51">
        <v>5</v>
      </c>
      <c r="AF68" s="51"/>
      <c r="AG68" s="51">
        <v>6</v>
      </c>
      <c r="AH68" s="51"/>
      <c r="AI68" s="51">
        <v>5</v>
      </c>
      <c r="AJ68" s="67" t="s">
        <v>63</v>
      </c>
      <c r="AK68" s="51">
        <v>7</v>
      </c>
      <c r="AL68" s="51"/>
      <c r="AM68" s="51">
        <v>7</v>
      </c>
      <c r="AN68" s="51"/>
      <c r="AO68" s="51">
        <v>8</v>
      </c>
      <c r="AP68" s="51"/>
      <c r="AQ68" s="51">
        <v>6</v>
      </c>
      <c r="AR68" s="51">
        <v>4</v>
      </c>
      <c r="AS68" s="51">
        <v>5</v>
      </c>
      <c r="AT68" s="51"/>
      <c r="AU68" s="51">
        <v>6</v>
      </c>
      <c r="AV68" s="51"/>
      <c r="AW68" s="52">
        <f t="shared" si="1"/>
        <v>6.666666666666667</v>
      </c>
      <c r="AX68" s="40">
        <f t="shared" si="2"/>
        <v>6.254545454545455</v>
      </c>
      <c r="AY68" s="51">
        <v>7</v>
      </c>
      <c r="AZ68" s="51"/>
      <c r="BA68" s="51">
        <v>6</v>
      </c>
      <c r="BB68" s="51"/>
      <c r="BC68" s="51">
        <v>6</v>
      </c>
      <c r="BD68" s="51"/>
      <c r="BE68" s="51">
        <v>7</v>
      </c>
      <c r="BF68" s="51"/>
      <c r="BG68" s="53">
        <f t="shared" si="3"/>
        <v>6.615384615384615</v>
      </c>
      <c r="BH68" s="54">
        <f>(AX68*$AX$4+BG68*$BG$4)/$BH$4</f>
        <v>6.325619834710744</v>
      </c>
      <c r="BI68" s="55">
        <v>6</v>
      </c>
      <c r="BJ68" s="55">
        <v>8</v>
      </c>
      <c r="BK68" s="51"/>
      <c r="BL68" s="51"/>
      <c r="BM68" s="52">
        <f>(AX68*$AX$4+BG68*$BG$4+BJ68*4+BI68*3)/73</f>
        <v>6.403985056039851</v>
      </c>
      <c r="BN68" s="45" t="str">
        <f t="shared" si="4"/>
        <v>Trung b×nh Kh¸</v>
      </c>
      <c r="BO68" s="51">
        <v>6</v>
      </c>
      <c r="BP68" s="73"/>
      <c r="BQ68" s="56">
        <v>7</v>
      </c>
      <c r="BR68" s="56"/>
    </row>
    <row r="69" spans="1:70" ht="21" customHeight="1">
      <c r="A69" s="34">
        <v>65</v>
      </c>
      <c r="B69" s="35" t="s">
        <v>73</v>
      </c>
      <c r="C69" s="59" t="s">
        <v>200</v>
      </c>
      <c r="D69" s="37" t="s">
        <v>201</v>
      </c>
      <c r="E69" s="90"/>
      <c r="F69" s="51">
        <v>7</v>
      </c>
      <c r="G69" s="51"/>
      <c r="H69" s="51">
        <v>7</v>
      </c>
      <c r="I69" s="51"/>
      <c r="J69" s="57">
        <v>5</v>
      </c>
      <c r="K69" s="51"/>
      <c r="L69" s="57">
        <v>5</v>
      </c>
      <c r="M69" s="51"/>
      <c r="N69" s="51">
        <v>7</v>
      </c>
      <c r="O69" s="51"/>
      <c r="P69" s="51">
        <v>8</v>
      </c>
      <c r="Q69" s="51"/>
      <c r="R69" s="51">
        <v>6</v>
      </c>
      <c r="S69" s="51"/>
      <c r="T69" s="51">
        <v>7</v>
      </c>
      <c r="U69" s="51"/>
      <c r="V69" s="52">
        <f aca="true" t="shared" si="5" ref="V69:V86">(T69*2+R69*5+P69*3+N69*3+L69*2+J69*2+H69*3+F69*3)/23</f>
        <v>6.565217391304348</v>
      </c>
      <c r="W69" s="51">
        <v>7</v>
      </c>
      <c r="X69" s="51"/>
      <c r="Y69" s="51">
        <v>7</v>
      </c>
      <c r="Z69" s="51"/>
      <c r="AA69" s="51">
        <v>6</v>
      </c>
      <c r="AB69" s="51"/>
      <c r="AC69" s="51">
        <v>7</v>
      </c>
      <c r="AD69" s="51"/>
      <c r="AE69" s="51">
        <v>7</v>
      </c>
      <c r="AF69" s="51"/>
      <c r="AG69" s="51">
        <v>5</v>
      </c>
      <c r="AH69" s="51"/>
      <c r="AI69" s="51">
        <v>6</v>
      </c>
      <c r="AJ69" s="51"/>
      <c r="AK69" s="51">
        <v>8</v>
      </c>
      <c r="AL69" s="51"/>
      <c r="AM69" s="51">
        <v>7</v>
      </c>
      <c r="AN69" s="51"/>
      <c r="AO69" s="51">
        <v>6</v>
      </c>
      <c r="AP69" s="51"/>
      <c r="AQ69" s="51">
        <v>6</v>
      </c>
      <c r="AR69" s="51"/>
      <c r="AS69" s="51">
        <v>8</v>
      </c>
      <c r="AT69" s="51"/>
      <c r="AU69" s="51">
        <v>6</v>
      </c>
      <c r="AV69" s="51"/>
      <c r="AW69" s="52">
        <f aca="true" t="shared" si="6" ref="AW69:AW86">(AU69*3+AS69*3+AQ69*3+AO69*2+AM69*2+AK69*2+AI69*3+AG69*2+AE69*2+AC69*2+AA69*2+Y69*4+W69*2)/$AW$4</f>
        <v>7.066666666666666</v>
      </c>
      <c r="AX69" s="40">
        <f aca="true" t="shared" si="7" ref="AX69:AX86">(T69*2+R69*5+P69*3+N69*3+L69*2+J69*2+H69*3+F69*3+AU69*3+AS69*3+AQ69*3+AO69*2+AM69*2+AK69*2+AI69*3+AG69*2+AE69*2+AC69*2+AA69*2+Y69*4+W69*2)/55</f>
        <v>6.6</v>
      </c>
      <c r="AY69" s="51">
        <v>6</v>
      </c>
      <c r="AZ69" s="51"/>
      <c r="BA69" s="51">
        <v>6</v>
      </c>
      <c r="BB69" s="51"/>
      <c r="BC69" s="51">
        <v>7</v>
      </c>
      <c r="BD69" s="51"/>
      <c r="BE69" s="51">
        <v>5</v>
      </c>
      <c r="BF69" s="51"/>
      <c r="BG69" s="53">
        <f aca="true" t="shared" si="8" ref="BG69:BG86">(BE69*$BE$4+BC69*$BC$4+BA69*$BA$4+AY69*$AY$4)/$BG$4</f>
        <v>5.769230769230769</v>
      </c>
      <c r="BH69" s="54">
        <f>(AX69*$AX$4+BG69*$BG$4)/$BH$4</f>
        <v>6.436363636363636</v>
      </c>
      <c r="BI69" s="55">
        <v>8</v>
      </c>
      <c r="BJ69" s="55">
        <v>5</v>
      </c>
      <c r="BK69" s="51"/>
      <c r="BL69" s="51"/>
      <c r="BM69" s="52">
        <f>(AX69*$AX$4+BG69*$BG$4+BJ69*4+BI69*3)/73</f>
        <v>6.4219178082191775</v>
      </c>
      <c r="BN69" s="45" t="str">
        <f aca="true" t="shared" si="9" ref="BN69:BN83">IF(BM69&gt;=8.995,"XuÊt s¾c",IF(BM69&gt;=7.995,"Giái",IF(BM69&gt;=6.995,"Kh¸",IF(BM69&gt;=5.995,"Trung b×nh Kh¸",IF(BM69&gt;=4.995,"Trung b×nh",IF(BM69&gt;=3.995,"YÕu",IF(BM69&lt;3.995,"KÐm")))))))</f>
        <v>Trung b×nh Kh¸</v>
      </c>
      <c r="BO69" s="51">
        <v>7</v>
      </c>
      <c r="BP69" s="73"/>
      <c r="BQ69" s="56">
        <v>7</v>
      </c>
      <c r="BR69" s="56"/>
    </row>
    <row r="70" spans="1:70" s="92" customFormat="1" ht="21" customHeight="1">
      <c r="A70" s="34">
        <v>66</v>
      </c>
      <c r="B70" s="35" t="s">
        <v>202</v>
      </c>
      <c r="C70" s="59" t="s">
        <v>203</v>
      </c>
      <c r="D70" s="37" t="s">
        <v>204</v>
      </c>
      <c r="E70" s="90"/>
      <c r="F70" s="51">
        <v>8</v>
      </c>
      <c r="G70" s="51"/>
      <c r="H70" s="51">
        <v>7</v>
      </c>
      <c r="I70" s="51"/>
      <c r="J70" s="57">
        <v>5</v>
      </c>
      <c r="K70" s="51"/>
      <c r="L70" s="57">
        <v>5</v>
      </c>
      <c r="M70" s="51"/>
      <c r="N70" s="51">
        <v>7</v>
      </c>
      <c r="O70" s="51"/>
      <c r="P70" s="51">
        <v>7</v>
      </c>
      <c r="Q70" s="51"/>
      <c r="R70" s="51">
        <v>7</v>
      </c>
      <c r="S70" s="51"/>
      <c r="T70" s="51">
        <v>8</v>
      </c>
      <c r="U70" s="51"/>
      <c r="V70" s="52">
        <f t="shared" si="5"/>
        <v>6.869565217391305</v>
      </c>
      <c r="W70" s="51">
        <v>7</v>
      </c>
      <c r="X70" s="51"/>
      <c r="Y70" s="51">
        <v>7</v>
      </c>
      <c r="Z70" s="51"/>
      <c r="AA70" s="51">
        <v>6</v>
      </c>
      <c r="AB70" s="51"/>
      <c r="AC70" s="51">
        <v>6</v>
      </c>
      <c r="AD70" s="51"/>
      <c r="AE70" s="51">
        <v>6</v>
      </c>
      <c r="AF70" s="51"/>
      <c r="AG70" s="51">
        <v>5</v>
      </c>
      <c r="AH70" s="51">
        <v>3</v>
      </c>
      <c r="AI70" s="51">
        <v>5</v>
      </c>
      <c r="AJ70" s="51"/>
      <c r="AK70" s="51">
        <v>7</v>
      </c>
      <c r="AL70" s="51"/>
      <c r="AM70" s="51">
        <v>7</v>
      </c>
      <c r="AN70" s="51"/>
      <c r="AO70" s="51">
        <v>5</v>
      </c>
      <c r="AP70" s="51"/>
      <c r="AQ70" s="51">
        <v>6</v>
      </c>
      <c r="AR70" s="51"/>
      <c r="AS70" s="51">
        <v>5</v>
      </c>
      <c r="AT70" s="51"/>
      <c r="AU70" s="51">
        <v>6</v>
      </c>
      <c r="AV70" s="51"/>
      <c r="AW70" s="52">
        <f t="shared" si="6"/>
        <v>6.4</v>
      </c>
      <c r="AX70" s="40">
        <f t="shared" si="7"/>
        <v>6.363636363636363</v>
      </c>
      <c r="AY70" s="51">
        <v>6</v>
      </c>
      <c r="AZ70" s="51"/>
      <c r="BA70" s="51">
        <v>6</v>
      </c>
      <c r="BB70" s="51"/>
      <c r="BC70" s="51">
        <v>7</v>
      </c>
      <c r="BD70" s="51"/>
      <c r="BE70" s="51">
        <v>6</v>
      </c>
      <c r="BF70" s="51"/>
      <c r="BG70" s="53">
        <f t="shared" si="8"/>
        <v>6.153846153846154</v>
      </c>
      <c r="BH70" s="54">
        <f>(AX70*$AX$4+BG70*$BG$4)/$BH$4</f>
        <v>6.322314049586777</v>
      </c>
      <c r="BI70" s="55">
        <v>6</v>
      </c>
      <c r="BJ70" s="55">
        <v>5</v>
      </c>
      <c r="BK70" s="51"/>
      <c r="BL70" s="51"/>
      <c r="BM70" s="52">
        <f>(AX70*$AX$4+BG70*$BG$4+BJ70*4+BI70*3)/73</f>
        <v>6.236612702366127</v>
      </c>
      <c r="BN70" s="45" t="str">
        <f t="shared" si="9"/>
        <v>Trung b×nh Kh¸</v>
      </c>
      <c r="BO70" s="51">
        <v>6</v>
      </c>
      <c r="BP70" s="73"/>
      <c r="BQ70" s="56">
        <v>7</v>
      </c>
      <c r="BR70" s="56"/>
    </row>
    <row r="71" spans="1:70" ht="21" customHeight="1">
      <c r="A71" s="34">
        <v>67</v>
      </c>
      <c r="B71" s="35" t="s">
        <v>205</v>
      </c>
      <c r="C71" s="59" t="s">
        <v>206</v>
      </c>
      <c r="D71" s="37" t="s">
        <v>207</v>
      </c>
      <c r="E71" s="90"/>
      <c r="F71" s="51">
        <v>7</v>
      </c>
      <c r="G71" s="51"/>
      <c r="H71" s="51">
        <v>7</v>
      </c>
      <c r="I71" s="51"/>
      <c r="J71" s="57">
        <v>5</v>
      </c>
      <c r="K71" s="51"/>
      <c r="L71" s="57">
        <v>5</v>
      </c>
      <c r="M71" s="51"/>
      <c r="N71" s="51">
        <v>5</v>
      </c>
      <c r="O71" s="51"/>
      <c r="P71" s="51">
        <v>7</v>
      </c>
      <c r="Q71" s="51"/>
      <c r="R71" s="51">
        <v>8</v>
      </c>
      <c r="S71" s="51"/>
      <c r="T71" s="51">
        <v>6</v>
      </c>
      <c r="U71" s="51"/>
      <c r="V71" s="52">
        <f t="shared" si="5"/>
        <v>6.521739130434782</v>
      </c>
      <c r="W71" s="51">
        <v>6</v>
      </c>
      <c r="X71" s="51"/>
      <c r="Y71" s="51">
        <v>6</v>
      </c>
      <c r="Z71" s="51"/>
      <c r="AA71" s="51">
        <v>7</v>
      </c>
      <c r="AB71" s="51"/>
      <c r="AC71" s="51">
        <v>5</v>
      </c>
      <c r="AD71" s="93"/>
      <c r="AE71" s="51">
        <v>6</v>
      </c>
      <c r="AF71" s="51"/>
      <c r="AG71" s="51">
        <v>5</v>
      </c>
      <c r="AH71" s="51"/>
      <c r="AI71" s="51">
        <v>7</v>
      </c>
      <c r="AJ71" s="51"/>
      <c r="AK71" s="51">
        <v>8</v>
      </c>
      <c r="AL71" s="51"/>
      <c r="AM71" s="51">
        <v>7</v>
      </c>
      <c r="AN71" s="51"/>
      <c r="AO71" s="51">
        <v>6</v>
      </c>
      <c r="AP71" s="51"/>
      <c r="AQ71" s="51">
        <v>6</v>
      </c>
      <c r="AR71" s="51"/>
      <c r="AS71" s="51">
        <v>6</v>
      </c>
      <c r="AT71" s="51"/>
      <c r="AU71" s="51">
        <v>7</v>
      </c>
      <c r="AV71" s="51"/>
      <c r="AW71" s="52">
        <f t="shared" si="6"/>
        <v>6.733333333333333</v>
      </c>
      <c r="AX71" s="40">
        <f t="shared" si="7"/>
        <v>6.4</v>
      </c>
      <c r="AY71" s="51">
        <v>6</v>
      </c>
      <c r="AZ71" s="51"/>
      <c r="BA71" s="51">
        <v>8</v>
      </c>
      <c r="BB71" s="51"/>
      <c r="BC71" s="51">
        <v>6</v>
      </c>
      <c r="BD71" s="51"/>
      <c r="BE71" s="51">
        <v>7</v>
      </c>
      <c r="BF71" s="51"/>
      <c r="BG71" s="53">
        <f t="shared" si="8"/>
        <v>6.846153846153846</v>
      </c>
      <c r="BH71" s="54">
        <f>(AX71*$AX$4+BG71*$BG$4)/$BH$4</f>
        <v>6.487878787878788</v>
      </c>
      <c r="BI71" s="55">
        <v>6</v>
      </c>
      <c r="BJ71" s="55">
        <v>5</v>
      </c>
      <c r="BK71" s="51"/>
      <c r="BL71" s="51"/>
      <c r="BM71" s="52">
        <f>(AX71*$AX$4+BG71*$BG$4+BJ71*4+BI71*3)/73</f>
        <v>6.386301369863014</v>
      </c>
      <c r="BN71" s="45" t="str">
        <f t="shared" si="9"/>
        <v>Trung b×nh Kh¸</v>
      </c>
      <c r="BO71" s="51">
        <v>6</v>
      </c>
      <c r="BP71" s="73"/>
      <c r="BQ71" s="56">
        <v>7</v>
      </c>
      <c r="BR71" s="56"/>
    </row>
    <row r="72" spans="1:70" ht="21" customHeight="1">
      <c r="A72" s="34">
        <v>68</v>
      </c>
      <c r="B72" s="35" t="s">
        <v>208</v>
      </c>
      <c r="C72" s="59" t="s">
        <v>209</v>
      </c>
      <c r="D72" s="37" t="s">
        <v>210</v>
      </c>
      <c r="E72" s="90"/>
      <c r="F72" s="51">
        <v>6</v>
      </c>
      <c r="G72" s="51"/>
      <c r="H72" s="51">
        <v>6</v>
      </c>
      <c r="I72" s="51"/>
      <c r="J72" s="57">
        <v>5</v>
      </c>
      <c r="K72" s="51"/>
      <c r="L72" s="57">
        <v>5</v>
      </c>
      <c r="M72" s="51"/>
      <c r="N72" s="51">
        <v>5</v>
      </c>
      <c r="O72" s="51"/>
      <c r="P72" s="51">
        <v>8</v>
      </c>
      <c r="Q72" s="51"/>
      <c r="R72" s="51">
        <v>5</v>
      </c>
      <c r="S72" s="51"/>
      <c r="T72" s="51">
        <v>6</v>
      </c>
      <c r="U72" s="51"/>
      <c r="V72" s="52">
        <f t="shared" si="5"/>
        <v>5.739130434782608</v>
      </c>
      <c r="W72" s="51">
        <v>7</v>
      </c>
      <c r="X72" s="51"/>
      <c r="Y72" s="51">
        <v>6</v>
      </c>
      <c r="Z72" s="51"/>
      <c r="AA72" s="51">
        <v>7</v>
      </c>
      <c r="AB72" s="51"/>
      <c r="AC72" s="51">
        <v>6</v>
      </c>
      <c r="AD72" s="51"/>
      <c r="AE72" s="51">
        <v>6</v>
      </c>
      <c r="AF72" s="51"/>
      <c r="AG72" s="51">
        <v>6</v>
      </c>
      <c r="AH72" s="51"/>
      <c r="AI72" s="51">
        <v>6</v>
      </c>
      <c r="AJ72" s="51"/>
      <c r="AK72" s="51">
        <v>8</v>
      </c>
      <c r="AL72" s="51"/>
      <c r="AM72" s="51">
        <v>7</v>
      </c>
      <c r="AN72" s="51"/>
      <c r="AO72" s="51">
        <v>7</v>
      </c>
      <c r="AP72" s="51"/>
      <c r="AQ72" s="51">
        <v>6</v>
      </c>
      <c r="AR72" s="51"/>
      <c r="AS72" s="51">
        <v>5</v>
      </c>
      <c r="AT72" s="51"/>
      <c r="AU72" s="51">
        <v>7</v>
      </c>
      <c r="AV72" s="51"/>
      <c r="AW72" s="52">
        <f t="shared" si="6"/>
        <v>6.8</v>
      </c>
      <c r="AX72" s="40">
        <f t="shared" si="7"/>
        <v>6.109090909090909</v>
      </c>
      <c r="AY72" s="51">
        <v>6</v>
      </c>
      <c r="AZ72" s="51"/>
      <c r="BA72" s="51">
        <v>8</v>
      </c>
      <c r="BB72" s="51"/>
      <c r="BC72" s="51">
        <v>6</v>
      </c>
      <c r="BD72" s="51"/>
      <c r="BE72" s="51">
        <v>5</v>
      </c>
      <c r="BF72" s="51"/>
      <c r="BG72" s="53">
        <f t="shared" si="8"/>
        <v>6.076923076923077</v>
      </c>
      <c r="BH72" s="54">
        <f>(AX72*$AX$4+BG72*$BG$4)/$BH$4</f>
        <v>6.10275482093664</v>
      </c>
      <c r="BI72" s="55">
        <v>6</v>
      </c>
      <c r="BJ72" s="55">
        <v>5</v>
      </c>
      <c r="BK72" s="51"/>
      <c r="BL72" s="51"/>
      <c r="BM72" s="52">
        <f>(AX72*$AX$4+BG72*$BG$4+BJ72*4+BI72*3)/73</f>
        <v>6.038107098381071</v>
      </c>
      <c r="BN72" s="45" t="str">
        <f t="shared" si="9"/>
        <v>Trung b×nh Kh¸</v>
      </c>
      <c r="BO72" s="51">
        <v>7</v>
      </c>
      <c r="BP72" s="73"/>
      <c r="BQ72" s="56">
        <v>5</v>
      </c>
      <c r="BR72" s="56"/>
    </row>
    <row r="73" spans="1:70" ht="21" customHeight="1">
      <c r="A73" s="34">
        <v>69</v>
      </c>
      <c r="B73" s="35" t="s">
        <v>211</v>
      </c>
      <c r="C73" s="59" t="s">
        <v>209</v>
      </c>
      <c r="D73" s="37" t="s">
        <v>212</v>
      </c>
      <c r="E73" s="90"/>
      <c r="F73" s="51">
        <v>6</v>
      </c>
      <c r="G73" s="51"/>
      <c r="H73" s="51">
        <v>7</v>
      </c>
      <c r="I73" s="51"/>
      <c r="J73" s="57">
        <v>5</v>
      </c>
      <c r="K73" s="51"/>
      <c r="L73" s="57">
        <v>5</v>
      </c>
      <c r="M73" s="51"/>
      <c r="N73" s="51">
        <v>5</v>
      </c>
      <c r="O73" s="51"/>
      <c r="P73" s="51">
        <v>6</v>
      </c>
      <c r="Q73" s="51"/>
      <c r="R73" s="51">
        <v>5</v>
      </c>
      <c r="S73" s="51"/>
      <c r="T73" s="51">
        <v>7</v>
      </c>
      <c r="U73" s="51"/>
      <c r="V73" s="52">
        <f t="shared" si="5"/>
        <v>5.695652173913044</v>
      </c>
      <c r="W73" s="51">
        <v>6</v>
      </c>
      <c r="X73" s="51"/>
      <c r="Y73" s="51">
        <v>7</v>
      </c>
      <c r="Z73" s="51"/>
      <c r="AA73" s="51">
        <v>6</v>
      </c>
      <c r="AB73" s="51"/>
      <c r="AC73" s="51">
        <v>7</v>
      </c>
      <c r="AD73" s="51"/>
      <c r="AE73" s="51">
        <v>6</v>
      </c>
      <c r="AF73" s="51"/>
      <c r="AG73" s="51">
        <v>6</v>
      </c>
      <c r="AH73" s="51"/>
      <c r="AI73" s="51">
        <v>5</v>
      </c>
      <c r="AJ73" s="67" t="s">
        <v>63</v>
      </c>
      <c r="AK73" s="51">
        <v>8</v>
      </c>
      <c r="AL73" s="51"/>
      <c r="AM73" s="51">
        <v>7</v>
      </c>
      <c r="AN73" s="51"/>
      <c r="AO73" s="51">
        <v>6</v>
      </c>
      <c r="AP73" s="51"/>
      <c r="AQ73" s="51">
        <v>5</v>
      </c>
      <c r="AR73" s="51"/>
      <c r="AS73" s="51">
        <v>5</v>
      </c>
      <c r="AT73" s="51"/>
      <c r="AU73" s="51">
        <v>8</v>
      </c>
      <c r="AV73" s="51"/>
      <c r="AW73" s="52">
        <f t="shared" si="6"/>
        <v>6.7</v>
      </c>
      <c r="AX73" s="40">
        <f t="shared" si="7"/>
        <v>6.036363636363636</v>
      </c>
      <c r="AY73" s="51">
        <v>5</v>
      </c>
      <c r="AZ73" s="51"/>
      <c r="BA73" s="51">
        <v>7</v>
      </c>
      <c r="BB73" s="51"/>
      <c r="BC73" s="51">
        <v>7</v>
      </c>
      <c r="BD73" s="51"/>
      <c r="BE73" s="51">
        <v>8</v>
      </c>
      <c r="BF73" s="51"/>
      <c r="BG73" s="53">
        <f t="shared" si="8"/>
        <v>6.923076923076923</v>
      </c>
      <c r="BH73" s="54">
        <f>(AX73*$AX$4+BG73*$BG$4)/$BH$4</f>
        <v>6.211019283746556</v>
      </c>
      <c r="BI73" s="55">
        <v>6</v>
      </c>
      <c r="BJ73" s="55">
        <v>6</v>
      </c>
      <c r="BK73" s="51"/>
      <c r="BL73" s="51"/>
      <c r="BM73" s="52">
        <f>(AX73*$AX$4+BG73*$BG$4+BJ73*4+BI73*3)/73</f>
        <v>6.190784557907846</v>
      </c>
      <c r="BN73" s="45" t="str">
        <f t="shared" si="9"/>
        <v>Trung b×nh Kh¸</v>
      </c>
      <c r="BO73" s="51">
        <v>7</v>
      </c>
      <c r="BP73" s="73"/>
      <c r="BQ73" s="56">
        <v>7</v>
      </c>
      <c r="BR73" s="56"/>
    </row>
    <row r="74" spans="1:70" ht="21" customHeight="1">
      <c r="A74" s="34">
        <v>70</v>
      </c>
      <c r="B74" s="35" t="s">
        <v>91</v>
      </c>
      <c r="C74" s="59" t="s">
        <v>213</v>
      </c>
      <c r="D74" s="37" t="s">
        <v>171</v>
      </c>
      <c r="E74" s="90"/>
      <c r="F74" s="51">
        <v>7</v>
      </c>
      <c r="G74" s="51"/>
      <c r="H74" s="51">
        <v>6</v>
      </c>
      <c r="I74" s="51"/>
      <c r="J74" s="57">
        <v>5</v>
      </c>
      <c r="K74" s="51"/>
      <c r="L74" s="57">
        <v>5</v>
      </c>
      <c r="M74" s="51"/>
      <c r="N74" s="51">
        <v>5</v>
      </c>
      <c r="O74" s="51"/>
      <c r="P74" s="51">
        <v>7</v>
      </c>
      <c r="Q74" s="51"/>
      <c r="R74" s="51">
        <v>5</v>
      </c>
      <c r="S74" s="67" t="s">
        <v>63</v>
      </c>
      <c r="T74" s="51">
        <v>6</v>
      </c>
      <c r="U74" s="51"/>
      <c r="V74" s="52">
        <f t="shared" si="5"/>
        <v>5.739130434782608</v>
      </c>
      <c r="W74" s="51">
        <v>7</v>
      </c>
      <c r="X74" s="51"/>
      <c r="Y74" s="51">
        <v>7</v>
      </c>
      <c r="Z74" s="51"/>
      <c r="AA74" s="51">
        <v>5</v>
      </c>
      <c r="AB74" s="51">
        <v>4</v>
      </c>
      <c r="AC74" s="51">
        <v>7</v>
      </c>
      <c r="AD74" s="51"/>
      <c r="AE74" s="51">
        <v>5</v>
      </c>
      <c r="AF74" s="51">
        <v>4</v>
      </c>
      <c r="AG74" s="51">
        <v>5</v>
      </c>
      <c r="AH74" s="51"/>
      <c r="AI74" s="51">
        <v>5</v>
      </c>
      <c r="AJ74" s="51"/>
      <c r="AK74" s="51">
        <v>7</v>
      </c>
      <c r="AL74" s="51"/>
      <c r="AM74" s="51">
        <v>7</v>
      </c>
      <c r="AN74" s="51"/>
      <c r="AO74" s="51">
        <v>7</v>
      </c>
      <c r="AP74" s="51"/>
      <c r="AQ74" s="51">
        <v>5</v>
      </c>
      <c r="AR74" s="51"/>
      <c r="AS74" s="51">
        <v>7</v>
      </c>
      <c r="AT74" s="51"/>
      <c r="AU74" s="51">
        <v>6</v>
      </c>
      <c r="AV74" s="51">
        <v>0</v>
      </c>
      <c r="AW74" s="52">
        <f t="shared" si="6"/>
        <v>6.566666666666666</v>
      </c>
      <c r="AX74" s="40">
        <f t="shared" si="7"/>
        <v>5.9818181818181815</v>
      </c>
      <c r="AY74" s="51">
        <v>5</v>
      </c>
      <c r="AZ74" s="51"/>
      <c r="BA74" s="51">
        <v>6</v>
      </c>
      <c r="BB74" s="51"/>
      <c r="BC74" s="51">
        <v>7</v>
      </c>
      <c r="BD74" s="51"/>
      <c r="BE74" s="51">
        <v>6</v>
      </c>
      <c r="BF74" s="51"/>
      <c r="BG74" s="53">
        <f t="shared" si="8"/>
        <v>5.923076923076923</v>
      </c>
      <c r="BH74" s="54">
        <f>(AX74*$AX$4+BG74*$BG$4)/$BH$4</f>
        <v>5.970247933884297</v>
      </c>
      <c r="BI74" s="55">
        <v>6</v>
      </c>
      <c r="BJ74" s="55">
        <v>5</v>
      </c>
      <c r="BK74" s="51"/>
      <c r="BL74" s="51"/>
      <c r="BM74" s="52">
        <f>(AX74*$AX$4+BG74*$BG$4+BJ74*4+BI74*3)/73</f>
        <v>5.918306351183063</v>
      </c>
      <c r="BN74" s="45" t="str">
        <f t="shared" si="9"/>
        <v>Trung b×nh</v>
      </c>
      <c r="BO74" s="51">
        <v>7</v>
      </c>
      <c r="BP74" s="73"/>
      <c r="BQ74" s="56">
        <v>7</v>
      </c>
      <c r="BR74" s="56"/>
    </row>
    <row r="75" spans="1:70" ht="21" customHeight="1">
      <c r="A75" s="34">
        <v>71</v>
      </c>
      <c r="B75" s="35" t="s">
        <v>214</v>
      </c>
      <c r="C75" s="59" t="s">
        <v>213</v>
      </c>
      <c r="D75" s="37" t="s">
        <v>215</v>
      </c>
      <c r="E75" s="90"/>
      <c r="F75" s="51">
        <v>5</v>
      </c>
      <c r="G75" s="51">
        <v>0</v>
      </c>
      <c r="H75" s="51">
        <v>6</v>
      </c>
      <c r="I75" s="51"/>
      <c r="J75" s="57">
        <v>5</v>
      </c>
      <c r="K75" s="51"/>
      <c r="L75" s="57">
        <v>5</v>
      </c>
      <c r="M75" s="51"/>
      <c r="N75" s="51">
        <v>5</v>
      </c>
      <c r="O75" s="51"/>
      <c r="P75" s="51">
        <v>8</v>
      </c>
      <c r="Q75" s="51"/>
      <c r="R75" s="51">
        <v>5</v>
      </c>
      <c r="S75" s="51"/>
      <c r="T75" s="51">
        <v>7</v>
      </c>
      <c r="U75" s="51"/>
      <c r="V75" s="52">
        <f t="shared" si="5"/>
        <v>5.695652173913044</v>
      </c>
      <c r="W75" s="51">
        <v>7</v>
      </c>
      <c r="X75" s="51"/>
      <c r="Y75" s="51">
        <v>7</v>
      </c>
      <c r="Z75" s="51"/>
      <c r="AA75" s="51">
        <v>5</v>
      </c>
      <c r="AB75" s="51"/>
      <c r="AC75" s="51">
        <v>6</v>
      </c>
      <c r="AD75" s="51">
        <v>0</v>
      </c>
      <c r="AE75" s="51">
        <v>6</v>
      </c>
      <c r="AF75" s="51"/>
      <c r="AG75" s="51">
        <v>6</v>
      </c>
      <c r="AH75" s="51"/>
      <c r="AI75" s="51">
        <v>5</v>
      </c>
      <c r="AJ75" s="67" t="s">
        <v>63</v>
      </c>
      <c r="AK75" s="51">
        <v>7</v>
      </c>
      <c r="AL75" s="51"/>
      <c r="AM75" s="51">
        <v>5</v>
      </c>
      <c r="AN75" s="51"/>
      <c r="AO75" s="51">
        <v>5</v>
      </c>
      <c r="AP75" s="51"/>
      <c r="AQ75" s="51">
        <v>5</v>
      </c>
      <c r="AR75" s="51">
        <v>4</v>
      </c>
      <c r="AS75" s="51">
        <v>5</v>
      </c>
      <c r="AT75" s="51"/>
      <c r="AU75" s="51">
        <v>7</v>
      </c>
      <c r="AV75" s="51"/>
      <c r="AW75" s="52">
        <f t="shared" si="6"/>
        <v>6.266666666666667</v>
      </c>
      <c r="AX75" s="40">
        <f t="shared" si="7"/>
        <v>5.8</v>
      </c>
      <c r="AY75" s="51">
        <v>6</v>
      </c>
      <c r="AZ75" s="51"/>
      <c r="BA75" s="51">
        <v>6</v>
      </c>
      <c r="BB75" s="51"/>
      <c r="BC75" s="51">
        <v>6</v>
      </c>
      <c r="BD75" s="51"/>
      <c r="BE75" s="51">
        <v>7</v>
      </c>
      <c r="BF75" s="51"/>
      <c r="BG75" s="53">
        <f t="shared" si="8"/>
        <v>6.384615384615385</v>
      </c>
      <c r="BH75" s="54">
        <f>(AX75*$AX$4+BG75*$BG$4)/$BH$4</f>
        <v>5.915151515151515</v>
      </c>
      <c r="BI75" s="55">
        <v>6</v>
      </c>
      <c r="BJ75" s="55">
        <v>6</v>
      </c>
      <c r="BK75" s="51"/>
      <c r="BL75" s="51"/>
      <c r="BM75" s="52">
        <f>(AX75*$AX$4+BG75*$BG$4+BJ75*4+BI75*3)/73</f>
        <v>5.923287671232877</v>
      </c>
      <c r="BN75" s="45" t="str">
        <f t="shared" si="9"/>
        <v>Trung b×nh</v>
      </c>
      <c r="BO75" s="51">
        <v>6</v>
      </c>
      <c r="BP75" s="73"/>
      <c r="BQ75" s="56">
        <v>7</v>
      </c>
      <c r="BR75" s="56"/>
    </row>
    <row r="76" spans="1:70" ht="21" customHeight="1">
      <c r="A76" s="34">
        <v>72</v>
      </c>
      <c r="B76" s="35" t="s">
        <v>156</v>
      </c>
      <c r="C76" s="59" t="s">
        <v>216</v>
      </c>
      <c r="D76" s="37" t="s">
        <v>217</v>
      </c>
      <c r="E76" s="90"/>
      <c r="F76" s="51">
        <v>7</v>
      </c>
      <c r="G76" s="51"/>
      <c r="H76" s="51">
        <v>7</v>
      </c>
      <c r="I76" s="51"/>
      <c r="J76" s="57">
        <v>5</v>
      </c>
      <c r="K76" s="51"/>
      <c r="L76" s="57">
        <v>5</v>
      </c>
      <c r="M76" s="51"/>
      <c r="N76" s="51">
        <v>6</v>
      </c>
      <c r="O76" s="51"/>
      <c r="P76" s="51">
        <v>8</v>
      </c>
      <c r="Q76" s="51"/>
      <c r="R76" s="51">
        <v>6</v>
      </c>
      <c r="S76" s="51"/>
      <c r="T76" s="51">
        <v>7</v>
      </c>
      <c r="U76" s="51"/>
      <c r="V76" s="52">
        <f t="shared" si="5"/>
        <v>6.434782608695652</v>
      </c>
      <c r="W76" s="51">
        <v>7</v>
      </c>
      <c r="X76" s="51"/>
      <c r="Y76" s="51">
        <v>6</v>
      </c>
      <c r="Z76" s="51"/>
      <c r="AA76" s="51">
        <v>7</v>
      </c>
      <c r="AB76" s="51"/>
      <c r="AC76" s="51">
        <v>6</v>
      </c>
      <c r="AD76" s="51"/>
      <c r="AE76" s="51">
        <v>6</v>
      </c>
      <c r="AF76" s="51"/>
      <c r="AG76" s="51">
        <v>6</v>
      </c>
      <c r="AH76" s="51"/>
      <c r="AI76" s="51">
        <v>6</v>
      </c>
      <c r="AJ76" s="51"/>
      <c r="AK76" s="51">
        <v>7</v>
      </c>
      <c r="AL76" s="51"/>
      <c r="AM76" s="51">
        <v>8</v>
      </c>
      <c r="AN76" s="51"/>
      <c r="AO76" s="51">
        <v>7</v>
      </c>
      <c r="AP76" s="51"/>
      <c r="AQ76" s="51">
        <v>7</v>
      </c>
      <c r="AR76" s="51"/>
      <c r="AS76" s="51">
        <v>8</v>
      </c>
      <c r="AT76" s="51"/>
      <c r="AU76" s="51">
        <v>6</v>
      </c>
      <c r="AV76" s="51"/>
      <c r="AW76" s="52">
        <f t="shared" si="6"/>
        <v>7.1</v>
      </c>
      <c r="AX76" s="40">
        <f t="shared" si="7"/>
        <v>6.5636363636363635</v>
      </c>
      <c r="AY76" s="51">
        <v>7</v>
      </c>
      <c r="AZ76" s="51"/>
      <c r="BA76" s="51">
        <v>8</v>
      </c>
      <c r="BB76" s="51"/>
      <c r="BC76" s="51">
        <v>7</v>
      </c>
      <c r="BD76" s="51"/>
      <c r="BE76" s="51">
        <v>8</v>
      </c>
      <c r="BF76" s="51"/>
      <c r="BG76" s="53">
        <f t="shared" si="8"/>
        <v>7.615384615384615</v>
      </c>
      <c r="BH76" s="54">
        <f>(AX76*$AX$4+BG76*$BG$4)/$BH$4</f>
        <v>6.770798898071625</v>
      </c>
      <c r="BI76" s="55">
        <v>6</v>
      </c>
      <c r="BJ76" s="55">
        <v>5</v>
      </c>
      <c r="BK76" s="51"/>
      <c r="BL76" s="51"/>
      <c r="BM76" s="52">
        <f>(AX76*$AX$4+BG76*$BG$4+BJ76*4+BI76*3)/73</f>
        <v>6.642092154420921</v>
      </c>
      <c r="BN76" s="45" t="str">
        <f t="shared" si="9"/>
        <v>Trung b×nh Kh¸</v>
      </c>
      <c r="BO76" s="51">
        <v>7</v>
      </c>
      <c r="BP76" s="73"/>
      <c r="BQ76" s="56">
        <v>7</v>
      </c>
      <c r="BR76" s="56"/>
    </row>
    <row r="77" spans="1:70" ht="21" customHeight="1">
      <c r="A77" s="34">
        <v>73</v>
      </c>
      <c r="B77" s="35" t="s">
        <v>218</v>
      </c>
      <c r="C77" s="59" t="s">
        <v>216</v>
      </c>
      <c r="D77" s="37" t="s">
        <v>219</v>
      </c>
      <c r="E77" s="90"/>
      <c r="F77" s="51">
        <v>7</v>
      </c>
      <c r="G77" s="51"/>
      <c r="H77" s="51">
        <v>6</v>
      </c>
      <c r="I77" s="51"/>
      <c r="J77" s="57">
        <v>5</v>
      </c>
      <c r="K77" s="51"/>
      <c r="L77" s="57">
        <v>5</v>
      </c>
      <c r="M77" s="51"/>
      <c r="N77" s="51">
        <v>5</v>
      </c>
      <c r="O77" s="51"/>
      <c r="P77" s="51">
        <v>7</v>
      </c>
      <c r="Q77" s="51"/>
      <c r="R77" s="51">
        <v>6</v>
      </c>
      <c r="S77" s="51"/>
      <c r="T77" s="51">
        <v>5</v>
      </c>
      <c r="U77" s="51"/>
      <c r="V77" s="52">
        <f t="shared" si="5"/>
        <v>5.869565217391305</v>
      </c>
      <c r="W77" s="51">
        <v>7</v>
      </c>
      <c r="X77" s="51"/>
      <c r="Y77" s="51">
        <v>6</v>
      </c>
      <c r="Z77" s="51"/>
      <c r="AA77" s="51">
        <v>6</v>
      </c>
      <c r="AB77" s="51">
        <v>4</v>
      </c>
      <c r="AC77" s="51">
        <v>7</v>
      </c>
      <c r="AD77" s="51"/>
      <c r="AE77" s="51">
        <v>5</v>
      </c>
      <c r="AF77" s="51">
        <v>4</v>
      </c>
      <c r="AG77" s="51">
        <v>6</v>
      </c>
      <c r="AH77" s="51"/>
      <c r="AI77" s="51">
        <v>6</v>
      </c>
      <c r="AJ77" s="51">
        <v>4</v>
      </c>
      <c r="AK77" s="51">
        <v>6</v>
      </c>
      <c r="AL77" s="51"/>
      <c r="AM77" s="51">
        <v>6</v>
      </c>
      <c r="AN77" s="51"/>
      <c r="AO77" s="51">
        <v>5</v>
      </c>
      <c r="AP77" s="51"/>
      <c r="AQ77" s="51">
        <v>7</v>
      </c>
      <c r="AR77" s="51"/>
      <c r="AS77" s="51">
        <v>6</v>
      </c>
      <c r="AT77" s="51"/>
      <c r="AU77" s="51">
        <v>6</v>
      </c>
      <c r="AV77" s="51"/>
      <c r="AW77" s="52">
        <f t="shared" si="6"/>
        <v>6.5</v>
      </c>
      <c r="AX77" s="40">
        <f t="shared" si="7"/>
        <v>6</v>
      </c>
      <c r="AY77" s="51">
        <v>6</v>
      </c>
      <c r="AZ77" s="51"/>
      <c r="BA77" s="51">
        <v>7</v>
      </c>
      <c r="BB77" s="51"/>
      <c r="BC77" s="51">
        <v>6</v>
      </c>
      <c r="BD77" s="51"/>
      <c r="BE77" s="51">
        <v>5</v>
      </c>
      <c r="BF77" s="51"/>
      <c r="BG77" s="53">
        <f t="shared" si="8"/>
        <v>5.846153846153846</v>
      </c>
      <c r="BH77" s="54">
        <f>(AX77*$AX$4+BG77*$BG$4)/$BH$4</f>
        <v>5.96969696969697</v>
      </c>
      <c r="BI77" s="55">
        <v>7</v>
      </c>
      <c r="BJ77" s="55">
        <v>5</v>
      </c>
      <c r="BK77" s="51"/>
      <c r="BL77" s="51"/>
      <c r="BM77" s="52">
        <f>(AX77*$AX$4+BG77*$BG$4+BJ77*4+BI77*3)/73</f>
        <v>5.958904109589041</v>
      </c>
      <c r="BN77" s="45" t="str">
        <f t="shared" si="9"/>
        <v>Trung b×nh</v>
      </c>
      <c r="BO77" s="51">
        <v>6</v>
      </c>
      <c r="BP77" s="73"/>
      <c r="BQ77" s="56">
        <v>5</v>
      </c>
      <c r="BR77" s="56"/>
    </row>
    <row r="78" spans="1:70" ht="21" customHeight="1">
      <c r="A78" s="34">
        <v>74</v>
      </c>
      <c r="B78" s="35" t="s">
        <v>220</v>
      </c>
      <c r="C78" s="59" t="s">
        <v>216</v>
      </c>
      <c r="D78" s="37" t="s">
        <v>221</v>
      </c>
      <c r="E78" s="90"/>
      <c r="F78" s="51">
        <v>7</v>
      </c>
      <c r="G78" s="51"/>
      <c r="H78" s="51">
        <v>7</v>
      </c>
      <c r="I78" s="51"/>
      <c r="J78" s="57">
        <v>5</v>
      </c>
      <c r="K78" s="51"/>
      <c r="L78" s="57">
        <v>5</v>
      </c>
      <c r="M78" s="51"/>
      <c r="N78" s="51">
        <v>5</v>
      </c>
      <c r="O78" s="51"/>
      <c r="P78" s="51">
        <v>6</v>
      </c>
      <c r="Q78" s="51"/>
      <c r="R78" s="51">
        <v>5</v>
      </c>
      <c r="S78" s="51"/>
      <c r="T78" s="51">
        <v>6</v>
      </c>
      <c r="U78" s="51"/>
      <c r="V78" s="52">
        <f t="shared" si="5"/>
        <v>5.739130434782608</v>
      </c>
      <c r="W78" s="51">
        <v>7</v>
      </c>
      <c r="X78" s="51"/>
      <c r="Y78" s="51">
        <v>8</v>
      </c>
      <c r="Z78" s="51"/>
      <c r="AA78" s="51">
        <v>5</v>
      </c>
      <c r="AB78" s="51">
        <v>4</v>
      </c>
      <c r="AC78" s="51">
        <v>7</v>
      </c>
      <c r="AD78" s="51"/>
      <c r="AE78" s="51">
        <v>6</v>
      </c>
      <c r="AF78" s="67" t="s">
        <v>63</v>
      </c>
      <c r="AG78" s="51">
        <v>5</v>
      </c>
      <c r="AH78" s="51"/>
      <c r="AI78" s="51">
        <v>5</v>
      </c>
      <c r="AJ78" s="51"/>
      <c r="AK78" s="51">
        <v>7</v>
      </c>
      <c r="AL78" s="51"/>
      <c r="AM78" s="51">
        <v>8</v>
      </c>
      <c r="AN78" s="51"/>
      <c r="AO78" s="51">
        <v>6</v>
      </c>
      <c r="AP78" s="51"/>
      <c r="AQ78" s="51">
        <v>6</v>
      </c>
      <c r="AR78" s="51"/>
      <c r="AS78" s="51">
        <v>7</v>
      </c>
      <c r="AT78" s="51"/>
      <c r="AU78" s="51">
        <v>7</v>
      </c>
      <c r="AV78" s="51"/>
      <c r="AW78" s="52">
        <f t="shared" si="6"/>
        <v>6.966666666666667</v>
      </c>
      <c r="AX78" s="40">
        <f t="shared" si="7"/>
        <v>6.2</v>
      </c>
      <c r="AY78" s="51">
        <v>5</v>
      </c>
      <c r="AZ78" s="51"/>
      <c r="BA78" s="51">
        <v>6</v>
      </c>
      <c r="BB78" s="51"/>
      <c r="BC78" s="51">
        <v>7</v>
      </c>
      <c r="BD78" s="51"/>
      <c r="BE78" s="51">
        <v>6</v>
      </c>
      <c r="BF78" s="51"/>
      <c r="BG78" s="53">
        <f t="shared" si="8"/>
        <v>5.923076923076923</v>
      </c>
      <c r="BH78" s="54">
        <f>(AX78*$AX$4+BG78*$BG$4)/$BH$4</f>
        <v>6.1454545454545455</v>
      </c>
      <c r="BI78" s="55">
        <v>7</v>
      </c>
      <c r="BJ78" s="55">
        <v>6</v>
      </c>
      <c r="BK78" s="51"/>
      <c r="BL78" s="51"/>
      <c r="BM78" s="52">
        <f>(AX78*$AX$4+BG78*$BG$4+BJ78*4+BI78*3)/73</f>
        <v>6.1726027397260275</v>
      </c>
      <c r="BN78" s="45" t="str">
        <f t="shared" si="9"/>
        <v>Trung b×nh Kh¸</v>
      </c>
      <c r="BO78" s="51">
        <v>7</v>
      </c>
      <c r="BP78" s="73"/>
      <c r="BQ78" s="56">
        <v>7</v>
      </c>
      <c r="BR78" s="56"/>
    </row>
    <row r="79" spans="1:70" ht="21" customHeight="1">
      <c r="A79" s="34">
        <v>75</v>
      </c>
      <c r="B79" s="35" t="s">
        <v>52</v>
      </c>
      <c r="C79" s="59" t="s">
        <v>222</v>
      </c>
      <c r="D79" s="37" t="s">
        <v>223</v>
      </c>
      <c r="E79" s="90"/>
      <c r="F79" s="51">
        <v>8</v>
      </c>
      <c r="G79" s="51"/>
      <c r="H79" s="51">
        <v>7</v>
      </c>
      <c r="I79" s="51"/>
      <c r="J79" s="57">
        <v>5</v>
      </c>
      <c r="K79" s="51"/>
      <c r="L79" s="57">
        <v>5</v>
      </c>
      <c r="M79" s="51"/>
      <c r="N79" s="51">
        <v>6</v>
      </c>
      <c r="O79" s="51"/>
      <c r="P79" s="51">
        <v>8</v>
      </c>
      <c r="Q79" s="51"/>
      <c r="R79" s="51">
        <v>7</v>
      </c>
      <c r="S79" s="51"/>
      <c r="T79" s="51">
        <v>7</v>
      </c>
      <c r="U79" s="51"/>
      <c r="V79" s="52">
        <f t="shared" si="5"/>
        <v>6.782608695652174</v>
      </c>
      <c r="W79" s="51">
        <v>6</v>
      </c>
      <c r="X79" s="51"/>
      <c r="Y79" s="51">
        <v>6</v>
      </c>
      <c r="Z79" s="51"/>
      <c r="AA79" s="51">
        <v>6</v>
      </c>
      <c r="AB79" s="51"/>
      <c r="AC79" s="51">
        <v>6</v>
      </c>
      <c r="AD79" s="51"/>
      <c r="AE79" s="51">
        <v>6</v>
      </c>
      <c r="AF79" s="51"/>
      <c r="AG79" s="51">
        <v>6</v>
      </c>
      <c r="AH79" s="51"/>
      <c r="AI79" s="51">
        <v>5</v>
      </c>
      <c r="AJ79" s="51">
        <v>4</v>
      </c>
      <c r="AK79" s="51">
        <v>7</v>
      </c>
      <c r="AL79" s="51"/>
      <c r="AM79" s="51">
        <v>7</v>
      </c>
      <c r="AN79" s="51"/>
      <c r="AO79" s="51">
        <v>7</v>
      </c>
      <c r="AP79" s="51"/>
      <c r="AQ79" s="51">
        <v>5</v>
      </c>
      <c r="AR79" s="51">
        <v>3</v>
      </c>
      <c r="AS79" s="51">
        <v>5</v>
      </c>
      <c r="AT79" s="51"/>
      <c r="AU79" s="51">
        <v>7</v>
      </c>
      <c r="AV79" s="51"/>
      <c r="AW79" s="52">
        <f t="shared" si="6"/>
        <v>6.4</v>
      </c>
      <c r="AX79" s="40">
        <f t="shared" si="7"/>
        <v>6.327272727272727</v>
      </c>
      <c r="AY79" s="51">
        <v>5</v>
      </c>
      <c r="AZ79" s="51"/>
      <c r="BA79" s="51">
        <v>7</v>
      </c>
      <c r="BB79" s="51"/>
      <c r="BC79" s="51">
        <v>7</v>
      </c>
      <c r="BD79" s="51"/>
      <c r="BE79" s="51">
        <v>5</v>
      </c>
      <c r="BF79" s="51"/>
      <c r="BG79" s="53">
        <f t="shared" si="8"/>
        <v>5.769230769230769</v>
      </c>
      <c r="BH79" s="54">
        <f>(AX79*$AX$4+BG79*$BG$4)/$BH$4</f>
        <v>6.217355371900826</v>
      </c>
      <c r="BI79" s="55">
        <v>6</v>
      </c>
      <c r="BJ79" s="55">
        <v>5</v>
      </c>
      <c r="BK79" s="51"/>
      <c r="BL79" s="51"/>
      <c r="BM79" s="52">
        <f>(AX79*$AX$4+BG79*$BG$4+BJ79*4+BI79*3)/73</f>
        <v>6.141718555417185</v>
      </c>
      <c r="BN79" s="45" t="str">
        <f t="shared" si="9"/>
        <v>Trung b×nh Kh¸</v>
      </c>
      <c r="BO79" s="51">
        <v>5</v>
      </c>
      <c r="BP79" s="73"/>
      <c r="BQ79" s="56">
        <v>7</v>
      </c>
      <c r="BR79" s="56"/>
    </row>
    <row r="80" spans="1:70" ht="21" customHeight="1">
      <c r="A80" s="34">
        <v>76</v>
      </c>
      <c r="B80" s="35" t="s">
        <v>106</v>
      </c>
      <c r="C80" s="59" t="s">
        <v>224</v>
      </c>
      <c r="D80" s="37" t="s">
        <v>225</v>
      </c>
      <c r="E80" s="90"/>
      <c r="F80" s="51">
        <v>6</v>
      </c>
      <c r="G80" s="51"/>
      <c r="H80" s="51">
        <v>8</v>
      </c>
      <c r="I80" s="51"/>
      <c r="J80" s="57">
        <v>5</v>
      </c>
      <c r="K80" s="51"/>
      <c r="L80" s="57">
        <v>5</v>
      </c>
      <c r="M80" s="51"/>
      <c r="N80" s="51">
        <v>6</v>
      </c>
      <c r="O80" s="51"/>
      <c r="P80" s="51">
        <v>8</v>
      </c>
      <c r="Q80" s="51"/>
      <c r="R80" s="51">
        <v>5</v>
      </c>
      <c r="S80" s="51"/>
      <c r="T80" s="51">
        <v>6</v>
      </c>
      <c r="U80" s="51"/>
      <c r="V80" s="52">
        <f t="shared" si="5"/>
        <v>6.130434782608695</v>
      </c>
      <c r="W80" s="51">
        <v>7</v>
      </c>
      <c r="X80" s="51"/>
      <c r="Y80" s="51">
        <v>8</v>
      </c>
      <c r="Z80" s="51"/>
      <c r="AA80" s="51">
        <v>7</v>
      </c>
      <c r="AB80" s="51"/>
      <c r="AC80" s="51">
        <v>6</v>
      </c>
      <c r="AD80" s="51"/>
      <c r="AE80" s="51">
        <v>6</v>
      </c>
      <c r="AF80" s="51"/>
      <c r="AG80" s="51">
        <v>6</v>
      </c>
      <c r="AH80" s="51"/>
      <c r="AI80" s="51">
        <v>6</v>
      </c>
      <c r="AJ80" s="51"/>
      <c r="AK80" s="51">
        <v>8</v>
      </c>
      <c r="AL80" s="51"/>
      <c r="AM80" s="51">
        <v>8</v>
      </c>
      <c r="AN80" s="51"/>
      <c r="AO80" s="51">
        <v>7</v>
      </c>
      <c r="AP80" s="51"/>
      <c r="AQ80" s="51">
        <v>8</v>
      </c>
      <c r="AR80" s="51"/>
      <c r="AS80" s="51">
        <v>7</v>
      </c>
      <c r="AT80" s="51"/>
      <c r="AU80" s="51">
        <v>7</v>
      </c>
      <c r="AV80" s="51"/>
      <c r="AW80" s="52">
        <f t="shared" si="6"/>
        <v>7.533333333333333</v>
      </c>
      <c r="AX80" s="40">
        <f t="shared" si="7"/>
        <v>6.672727272727273</v>
      </c>
      <c r="AY80" s="51">
        <v>5</v>
      </c>
      <c r="AZ80" s="51"/>
      <c r="BA80" s="51">
        <v>6</v>
      </c>
      <c r="BB80" s="51"/>
      <c r="BC80" s="51">
        <v>8</v>
      </c>
      <c r="BD80" s="51"/>
      <c r="BE80" s="51">
        <v>6</v>
      </c>
      <c r="BF80" s="51"/>
      <c r="BG80" s="53">
        <f t="shared" si="8"/>
        <v>6.076923076923077</v>
      </c>
      <c r="BH80" s="54">
        <f>(AX80*$AX$4+BG80*$BG$4)/$BH$4</f>
        <v>6.555371900826446</v>
      </c>
      <c r="BI80" s="55">
        <v>7</v>
      </c>
      <c r="BJ80" s="55">
        <v>5</v>
      </c>
      <c r="BK80" s="51"/>
      <c r="BL80" s="51"/>
      <c r="BM80" s="52">
        <f>(AX80*$AX$4+BG80*$BG$4+BJ80*4+BI80*3)/73</f>
        <v>6.488418430884185</v>
      </c>
      <c r="BN80" s="45" t="str">
        <f t="shared" si="9"/>
        <v>Trung b×nh Kh¸</v>
      </c>
      <c r="BO80" s="51">
        <v>6</v>
      </c>
      <c r="BP80" s="73"/>
      <c r="BQ80" s="56">
        <v>6</v>
      </c>
      <c r="BR80" s="56"/>
    </row>
    <row r="81" spans="1:70" ht="21" customHeight="1">
      <c r="A81" s="34">
        <v>77</v>
      </c>
      <c r="B81" s="35" t="s">
        <v>226</v>
      </c>
      <c r="C81" s="59" t="s">
        <v>227</v>
      </c>
      <c r="D81" s="37" t="s">
        <v>228</v>
      </c>
      <c r="E81" s="90"/>
      <c r="F81" s="51">
        <v>5</v>
      </c>
      <c r="G81" s="51"/>
      <c r="H81" s="51">
        <v>7</v>
      </c>
      <c r="I81" s="51"/>
      <c r="J81" s="57">
        <v>5</v>
      </c>
      <c r="K81" s="51"/>
      <c r="L81" s="57">
        <v>5</v>
      </c>
      <c r="M81" s="51"/>
      <c r="N81" s="51">
        <v>7</v>
      </c>
      <c r="O81" s="51"/>
      <c r="P81" s="51">
        <v>8</v>
      </c>
      <c r="Q81" s="51"/>
      <c r="R81" s="51">
        <v>8</v>
      </c>
      <c r="S81" s="51"/>
      <c r="T81" s="51">
        <v>8</v>
      </c>
      <c r="U81" s="51"/>
      <c r="V81" s="52">
        <f t="shared" si="5"/>
        <v>6.826086956521739</v>
      </c>
      <c r="W81" s="51">
        <v>7</v>
      </c>
      <c r="X81" s="51"/>
      <c r="Y81" s="51">
        <v>6</v>
      </c>
      <c r="Z81" s="51"/>
      <c r="AA81" s="51">
        <v>7</v>
      </c>
      <c r="AB81" s="51"/>
      <c r="AC81" s="51">
        <v>7</v>
      </c>
      <c r="AD81" s="51"/>
      <c r="AE81" s="51">
        <v>7</v>
      </c>
      <c r="AF81" s="51"/>
      <c r="AG81" s="51">
        <v>6</v>
      </c>
      <c r="AH81" s="51"/>
      <c r="AI81" s="51">
        <v>7</v>
      </c>
      <c r="AJ81" s="51"/>
      <c r="AK81" s="51">
        <v>7</v>
      </c>
      <c r="AL81" s="51"/>
      <c r="AM81" s="51">
        <v>8</v>
      </c>
      <c r="AN81" s="51"/>
      <c r="AO81" s="51">
        <v>7</v>
      </c>
      <c r="AP81" s="51"/>
      <c r="AQ81" s="51">
        <v>8</v>
      </c>
      <c r="AR81" s="51"/>
      <c r="AS81" s="51">
        <v>8</v>
      </c>
      <c r="AT81" s="51"/>
      <c r="AU81" s="51">
        <v>7</v>
      </c>
      <c r="AV81" s="51"/>
      <c r="AW81" s="52">
        <f t="shared" si="6"/>
        <v>7.533333333333333</v>
      </c>
      <c r="AX81" s="40">
        <f t="shared" si="7"/>
        <v>6.963636363636364</v>
      </c>
      <c r="AY81" s="51">
        <v>7</v>
      </c>
      <c r="AZ81" s="51"/>
      <c r="BA81" s="51">
        <v>7</v>
      </c>
      <c r="BB81" s="51"/>
      <c r="BC81" s="51">
        <v>8</v>
      </c>
      <c r="BD81" s="51"/>
      <c r="BE81" s="51">
        <v>6</v>
      </c>
      <c r="BF81" s="51"/>
      <c r="BG81" s="53">
        <f t="shared" si="8"/>
        <v>6.769230769230769</v>
      </c>
      <c r="BH81" s="54">
        <f>(AX81*$AX$4+BG81*$BG$4)/$BH$4</f>
        <v>6.9253443526170795</v>
      </c>
      <c r="BI81" s="55">
        <v>8</v>
      </c>
      <c r="BJ81" s="55">
        <v>5</v>
      </c>
      <c r="BK81" s="51"/>
      <c r="BL81" s="51"/>
      <c r="BM81" s="52">
        <f>(AX81*$AX$4+BG81*$BG$4+BJ81*4+BI81*3)/73</f>
        <v>6.864009962640099</v>
      </c>
      <c r="BN81" s="45" t="str">
        <f t="shared" si="9"/>
        <v>Trung b×nh Kh¸</v>
      </c>
      <c r="BO81" s="51">
        <v>8</v>
      </c>
      <c r="BP81" s="73"/>
      <c r="BQ81" s="56">
        <v>6</v>
      </c>
      <c r="BR81" s="56"/>
    </row>
    <row r="82" spans="1:70" ht="21" customHeight="1">
      <c r="A82" s="34">
        <v>78</v>
      </c>
      <c r="B82" s="68" t="s">
        <v>156</v>
      </c>
      <c r="C82" s="69" t="s">
        <v>229</v>
      </c>
      <c r="D82" s="37" t="s">
        <v>230</v>
      </c>
      <c r="E82" s="38"/>
      <c r="F82" s="51">
        <v>6</v>
      </c>
      <c r="G82" s="51"/>
      <c r="H82" s="51">
        <v>5</v>
      </c>
      <c r="I82" s="51"/>
      <c r="J82" s="57">
        <v>5</v>
      </c>
      <c r="K82" s="51"/>
      <c r="L82" s="57">
        <v>5</v>
      </c>
      <c r="M82" s="51"/>
      <c r="N82" s="51">
        <v>5</v>
      </c>
      <c r="O82" s="51"/>
      <c r="P82" s="51">
        <v>6</v>
      </c>
      <c r="Q82" s="51"/>
      <c r="R82" s="51">
        <v>6</v>
      </c>
      <c r="S82" s="51"/>
      <c r="T82" s="51">
        <v>7</v>
      </c>
      <c r="U82" s="51"/>
      <c r="V82" s="52">
        <f t="shared" si="5"/>
        <v>5.6521739130434785</v>
      </c>
      <c r="W82" s="51">
        <v>7</v>
      </c>
      <c r="X82" s="51"/>
      <c r="Y82" s="51">
        <v>6</v>
      </c>
      <c r="Z82" s="51"/>
      <c r="AA82" s="51">
        <v>7</v>
      </c>
      <c r="AB82" s="51"/>
      <c r="AC82" s="51">
        <v>7</v>
      </c>
      <c r="AD82" s="51"/>
      <c r="AE82" s="51">
        <v>6</v>
      </c>
      <c r="AF82" s="51"/>
      <c r="AG82" s="51">
        <v>6</v>
      </c>
      <c r="AH82" s="51">
        <v>4</v>
      </c>
      <c r="AI82" s="51">
        <v>5</v>
      </c>
      <c r="AJ82" s="51"/>
      <c r="AK82" s="51">
        <v>7</v>
      </c>
      <c r="AL82" s="51"/>
      <c r="AM82" s="51">
        <v>7</v>
      </c>
      <c r="AN82" s="51"/>
      <c r="AO82" s="51">
        <v>6</v>
      </c>
      <c r="AP82" s="51"/>
      <c r="AQ82" s="51">
        <v>7</v>
      </c>
      <c r="AR82" s="51"/>
      <c r="AS82" s="51">
        <v>6</v>
      </c>
      <c r="AT82" s="67" t="s">
        <v>63</v>
      </c>
      <c r="AU82" s="51">
        <v>7</v>
      </c>
      <c r="AV82" s="51"/>
      <c r="AW82" s="52">
        <f t="shared" si="6"/>
        <v>6.833333333333333</v>
      </c>
      <c r="AX82" s="40">
        <f t="shared" si="7"/>
        <v>6.090909090909091</v>
      </c>
      <c r="AY82" s="51">
        <v>7</v>
      </c>
      <c r="AZ82" s="51"/>
      <c r="BA82" s="51">
        <v>6</v>
      </c>
      <c r="BB82" s="51"/>
      <c r="BC82" s="51">
        <v>7</v>
      </c>
      <c r="BD82" s="51"/>
      <c r="BE82" s="51">
        <v>6</v>
      </c>
      <c r="BF82" s="51"/>
      <c r="BG82" s="94">
        <f t="shared" si="8"/>
        <v>6.384615384615385</v>
      </c>
      <c r="BH82" s="95">
        <f>(AX82*$AX$4+BG82*$BG$4)/$BH$4</f>
        <v>6.148760330578512</v>
      </c>
      <c r="BI82" s="55">
        <v>5</v>
      </c>
      <c r="BJ82" s="55">
        <v>6</v>
      </c>
      <c r="BK82" s="51"/>
      <c r="BL82" s="51"/>
      <c r="BM82" s="52">
        <f>(AX82*$AX$4+BG82*$BG$4+BJ82*4+BI82*3)/73</f>
        <v>6.093399750933997</v>
      </c>
      <c r="BN82" s="45" t="str">
        <f t="shared" si="9"/>
        <v>Trung b×nh Kh¸</v>
      </c>
      <c r="BO82" s="51">
        <v>6</v>
      </c>
      <c r="BP82" s="73"/>
      <c r="BQ82" s="56">
        <v>5</v>
      </c>
      <c r="BR82" s="56"/>
    </row>
    <row r="83" spans="1:70" s="96" customFormat="1" ht="21" customHeight="1">
      <c r="A83" s="34">
        <v>79</v>
      </c>
      <c r="B83" s="35" t="s">
        <v>231</v>
      </c>
      <c r="C83" s="59" t="s">
        <v>232</v>
      </c>
      <c r="D83" s="37" t="s">
        <v>233</v>
      </c>
      <c r="E83" s="38"/>
      <c r="F83" s="51">
        <v>8</v>
      </c>
      <c r="G83" s="51"/>
      <c r="H83" s="51">
        <v>7</v>
      </c>
      <c r="I83" s="51"/>
      <c r="J83" s="57">
        <v>5</v>
      </c>
      <c r="K83" s="51"/>
      <c r="L83" s="57">
        <v>5</v>
      </c>
      <c r="M83" s="51"/>
      <c r="N83" s="51">
        <v>6</v>
      </c>
      <c r="O83" s="51"/>
      <c r="P83" s="51">
        <v>8</v>
      </c>
      <c r="Q83" s="51"/>
      <c r="R83" s="51">
        <v>6</v>
      </c>
      <c r="S83" s="51"/>
      <c r="T83" s="51">
        <v>5</v>
      </c>
      <c r="U83" s="51"/>
      <c r="V83" s="52">
        <f t="shared" si="5"/>
        <v>6.391304347826087</v>
      </c>
      <c r="W83" s="51">
        <v>7</v>
      </c>
      <c r="X83" s="51"/>
      <c r="Y83" s="51">
        <v>6</v>
      </c>
      <c r="Z83" s="51"/>
      <c r="AA83" s="51">
        <v>7</v>
      </c>
      <c r="AB83" s="51"/>
      <c r="AC83" s="51">
        <v>7</v>
      </c>
      <c r="AD83" s="51"/>
      <c r="AE83" s="51">
        <v>6</v>
      </c>
      <c r="AF83" s="67" t="s">
        <v>63</v>
      </c>
      <c r="AG83" s="51">
        <v>5</v>
      </c>
      <c r="AH83" s="51"/>
      <c r="AI83" s="51">
        <v>6</v>
      </c>
      <c r="AJ83" s="51"/>
      <c r="AK83" s="51">
        <v>8</v>
      </c>
      <c r="AL83" s="51"/>
      <c r="AM83" s="51">
        <v>6</v>
      </c>
      <c r="AN83" s="51"/>
      <c r="AO83" s="51">
        <v>8</v>
      </c>
      <c r="AP83" s="51"/>
      <c r="AQ83" s="51">
        <v>5</v>
      </c>
      <c r="AR83" s="51">
        <v>4</v>
      </c>
      <c r="AS83" s="51">
        <v>7</v>
      </c>
      <c r="AT83" s="51"/>
      <c r="AU83" s="51">
        <v>5</v>
      </c>
      <c r="AV83" s="51">
        <v>0</v>
      </c>
      <c r="AW83" s="52">
        <f t="shared" si="6"/>
        <v>6.7</v>
      </c>
      <c r="AX83" s="40">
        <f t="shared" si="7"/>
        <v>6.327272727272727</v>
      </c>
      <c r="AY83" s="51">
        <v>5</v>
      </c>
      <c r="AZ83" s="51"/>
      <c r="BA83" s="51">
        <v>6</v>
      </c>
      <c r="BB83" s="51"/>
      <c r="BC83" s="51">
        <v>7</v>
      </c>
      <c r="BD83" s="51"/>
      <c r="BE83" s="51">
        <v>6</v>
      </c>
      <c r="BF83" s="51"/>
      <c r="BG83" s="53">
        <f t="shared" si="8"/>
        <v>5.923076923076923</v>
      </c>
      <c r="BH83" s="54">
        <f>(AX83*$AX$4+BG83*$BG$4)/$BH$4</f>
        <v>6.247658402203856</v>
      </c>
      <c r="BI83" s="55">
        <v>6</v>
      </c>
      <c r="BJ83" s="55">
        <v>6</v>
      </c>
      <c r="BK83" s="51"/>
      <c r="BL83" s="51"/>
      <c r="BM83" s="52">
        <f>(AX83*$AX$4+BG83*$BG$4+BJ83*4+BI83*3)/73</f>
        <v>6.223910336239103</v>
      </c>
      <c r="BN83" s="45" t="str">
        <f t="shared" si="9"/>
        <v>Trung b×nh Kh¸</v>
      </c>
      <c r="BO83" s="51">
        <v>7</v>
      </c>
      <c r="BP83" s="73"/>
      <c r="BQ83" s="56">
        <v>6</v>
      </c>
      <c r="BR83" s="56"/>
    </row>
    <row r="84" spans="1:70" s="96" customFormat="1" ht="21" customHeight="1">
      <c r="A84" s="34">
        <v>80</v>
      </c>
      <c r="B84" s="35" t="s">
        <v>234</v>
      </c>
      <c r="C84" s="59" t="s">
        <v>235</v>
      </c>
      <c r="D84" s="37" t="s">
        <v>236</v>
      </c>
      <c r="E84" s="38"/>
      <c r="F84" s="51">
        <v>8</v>
      </c>
      <c r="G84" s="51"/>
      <c r="H84" s="51">
        <v>7</v>
      </c>
      <c r="I84" s="51"/>
      <c r="J84" s="57">
        <v>5</v>
      </c>
      <c r="K84" s="51"/>
      <c r="L84" s="57">
        <v>5</v>
      </c>
      <c r="M84" s="51"/>
      <c r="N84" s="51">
        <v>6</v>
      </c>
      <c r="O84" s="51"/>
      <c r="P84" s="51">
        <v>8</v>
      </c>
      <c r="Q84" s="51"/>
      <c r="R84" s="51">
        <v>6</v>
      </c>
      <c r="S84" s="51"/>
      <c r="T84" s="51">
        <v>7</v>
      </c>
      <c r="U84" s="51"/>
      <c r="V84" s="52">
        <f t="shared" si="5"/>
        <v>6.565217391304348</v>
      </c>
      <c r="W84" s="51">
        <v>6</v>
      </c>
      <c r="X84" s="51"/>
      <c r="Y84" s="51">
        <v>6</v>
      </c>
      <c r="Z84" s="51"/>
      <c r="AA84" s="51">
        <v>6</v>
      </c>
      <c r="AB84" s="51"/>
      <c r="AC84" s="51">
        <v>6</v>
      </c>
      <c r="AD84" s="51"/>
      <c r="AE84" s="51">
        <v>5</v>
      </c>
      <c r="AF84" s="51"/>
      <c r="AG84" s="51">
        <v>6</v>
      </c>
      <c r="AH84" s="51"/>
      <c r="AI84" s="51">
        <v>6</v>
      </c>
      <c r="AJ84" s="51"/>
      <c r="AK84" s="51">
        <v>7</v>
      </c>
      <c r="AL84" s="51"/>
      <c r="AM84" s="51">
        <v>6</v>
      </c>
      <c r="AN84" s="51">
        <v>0</v>
      </c>
      <c r="AO84" s="51">
        <v>6</v>
      </c>
      <c r="AP84" s="51">
        <v>0</v>
      </c>
      <c r="AQ84" s="51">
        <v>5</v>
      </c>
      <c r="AR84" s="51">
        <v>2</v>
      </c>
      <c r="AS84" s="51">
        <v>6</v>
      </c>
      <c r="AT84" s="51"/>
      <c r="AU84" s="51">
        <v>5</v>
      </c>
      <c r="AV84" s="51">
        <v>0</v>
      </c>
      <c r="AW84" s="52">
        <f t="shared" si="6"/>
        <v>6.2</v>
      </c>
      <c r="AX84" s="40">
        <f t="shared" si="7"/>
        <v>6.127272727272727</v>
      </c>
      <c r="AY84" s="51">
        <v>6</v>
      </c>
      <c r="AZ84" s="51"/>
      <c r="BA84" s="51">
        <v>6</v>
      </c>
      <c r="BB84" s="51"/>
      <c r="BC84" s="51">
        <v>6</v>
      </c>
      <c r="BD84" s="51"/>
      <c r="BE84" s="51">
        <v>6</v>
      </c>
      <c r="BF84" s="51"/>
      <c r="BG84" s="53">
        <f t="shared" si="8"/>
        <v>6</v>
      </c>
      <c r="BH84" s="54">
        <f>(AX84*$AX$4+BG84*$BG$4)/$BH$4</f>
        <v>6.102203856749312</v>
      </c>
      <c r="BI84" s="55">
        <v>6</v>
      </c>
      <c r="BJ84" s="55">
        <v>4</v>
      </c>
      <c r="BK84" s="51"/>
      <c r="BL84" s="51"/>
      <c r="BM84" s="52">
        <f>(AX84*$AX$4+BG84*$BG$4+BJ84*4+BI84*3)/73</f>
        <v>5.9828144458281445</v>
      </c>
      <c r="BN84" s="45"/>
      <c r="BO84" s="51">
        <v>7</v>
      </c>
      <c r="BP84" s="73"/>
      <c r="BQ84" s="56">
        <v>6</v>
      </c>
      <c r="BR84" s="56"/>
    </row>
    <row r="85" spans="1:70" s="96" customFormat="1" ht="21" customHeight="1">
      <c r="A85" s="34">
        <v>81</v>
      </c>
      <c r="B85" s="97" t="s">
        <v>237</v>
      </c>
      <c r="C85" s="98" t="s">
        <v>238</v>
      </c>
      <c r="D85" s="99">
        <v>29501</v>
      </c>
      <c r="E85" s="100"/>
      <c r="F85" s="80">
        <v>7</v>
      </c>
      <c r="G85" s="80"/>
      <c r="H85" s="80">
        <v>7</v>
      </c>
      <c r="I85" s="80"/>
      <c r="J85" s="80">
        <v>5</v>
      </c>
      <c r="K85" s="80"/>
      <c r="L85" s="80">
        <v>5</v>
      </c>
      <c r="M85" s="80"/>
      <c r="N85" s="80">
        <v>7</v>
      </c>
      <c r="O85" s="80"/>
      <c r="P85" s="80">
        <v>7</v>
      </c>
      <c r="Q85" s="80"/>
      <c r="R85" s="101">
        <v>3</v>
      </c>
      <c r="S85" s="82" t="s">
        <v>239</v>
      </c>
      <c r="T85" s="80">
        <v>5</v>
      </c>
      <c r="U85" s="80"/>
      <c r="V85" s="81">
        <f>(T85*2+R85*5+P85*3+N85*3+L85*2+J85*2+H85*3+F85*3)/23</f>
        <v>5.608695652173913</v>
      </c>
      <c r="W85" s="80">
        <v>6</v>
      </c>
      <c r="X85" s="80"/>
      <c r="Y85" s="80">
        <v>6</v>
      </c>
      <c r="Z85" s="80"/>
      <c r="AA85" s="80">
        <v>3</v>
      </c>
      <c r="AB85" s="80">
        <v>4</v>
      </c>
      <c r="AC85" s="80">
        <v>7</v>
      </c>
      <c r="AD85" s="80"/>
      <c r="AE85" s="80">
        <v>7</v>
      </c>
      <c r="AF85" s="80"/>
      <c r="AG85" s="80">
        <v>3</v>
      </c>
      <c r="AH85" s="80">
        <v>3</v>
      </c>
      <c r="AI85" s="80">
        <v>5</v>
      </c>
      <c r="AJ85" s="80"/>
      <c r="AK85" s="80">
        <v>0</v>
      </c>
      <c r="AL85" s="80"/>
      <c r="AM85" s="80">
        <v>0</v>
      </c>
      <c r="AN85" s="80"/>
      <c r="AO85" s="80">
        <v>7</v>
      </c>
      <c r="AP85" s="80"/>
      <c r="AQ85" s="80">
        <v>4</v>
      </c>
      <c r="AR85" s="80">
        <v>0</v>
      </c>
      <c r="AS85" s="102">
        <v>4</v>
      </c>
      <c r="AT85" s="102">
        <v>4</v>
      </c>
      <c r="AU85" s="80">
        <v>7</v>
      </c>
      <c r="AV85" s="80"/>
      <c r="AW85" s="81">
        <f>(AU85*3+AS85*3+AQ85*3+AO85*2+AM85*2+AK85*2+AI85*3+AG85*2+AE85*2+AC85*2+AA85*2+Y85*4+W85*2)/$AW$4</f>
        <v>5</v>
      </c>
      <c r="AX85" s="83">
        <f>(T85*2+R85*5+P85*3+N85*3+L85*2+J85*2+H85*3+F85*3+AU85*3+AS85*3+AQ85*3+AO85*2+AM85*2+AK85*2+AI85*3+AG85*2+AE85*2+AC85*2+AA85*2+Y85*4+W85*2)/55</f>
        <v>5.072727272727272</v>
      </c>
      <c r="AY85" s="80">
        <v>6</v>
      </c>
      <c r="AZ85" s="80"/>
      <c r="BA85" s="80">
        <v>8</v>
      </c>
      <c r="BB85" s="80"/>
      <c r="BC85" s="80">
        <v>7</v>
      </c>
      <c r="BD85" s="80"/>
      <c r="BE85" s="80">
        <v>5</v>
      </c>
      <c r="BF85" s="80"/>
      <c r="BG85" s="84">
        <f>(BE85*$BE$4+BC85*$BC$4+BA85*$BA$4+AY85*$AY$4)/$BG$4</f>
        <v>6.230769230769231</v>
      </c>
      <c r="BH85" s="85">
        <f>(AX85*$AX$4+BG85*$BG$4)/$BH$4</f>
        <v>5.3008264462809915</v>
      </c>
      <c r="BI85" s="86"/>
      <c r="BJ85" s="86"/>
      <c r="BK85" s="80"/>
      <c r="BL85" s="80"/>
      <c r="BM85" s="103"/>
      <c r="BN85" s="103"/>
      <c r="BO85" s="80">
        <v>5</v>
      </c>
      <c r="BP85" s="87"/>
      <c r="BQ85" s="88">
        <v>5</v>
      </c>
      <c r="BR85" s="88"/>
    </row>
    <row r="86" spans="1:70" ht="21" customHeight="1">
      <c r="A86" s="34">
        <v>82</v>
      </c>
      <c r="B86" s="35" t="s">
        <v>52</v>
      </c>
      <c r="C86" s="59" t="s">
        <v>240</v>
      </c>
      <c r="D86" s="37" t="s">
        <v>241</v>
      </c>
      <c r="E86" s="90"/>
      <c r="F86" s="51">
        <v>7</v>
      </c>
      <c r="G86" s="51"/>
      <c r="H86" s="51">
        <v>8</v>
      </c>
      <c r="I86" s="51"/>
      <c r="J86" s="57">
        <v>5</v>
      </c>
      <c r="K86" s="51"/>
      <c r="L86" s="57">
        <v>5</v>
      </c>
      <c r="M86" s="51"/>
      <c r="N86" s="51">
        <v>7</v>
      </c>
      <c r="O86" s="51"/>
      <c r="P86" s="51">
        <v>8</v>
      </c>
      <c r="Q86" s="51"/>
      <c r="R86" s="51">
        <v>6</v>
      </c>
      <c r="S86" s="51">
        <v>4</v>
      </c>
      <c r="T86" s="51">
        <v>7</v>
      </c>
      <c r="U86" s="51"/>
      <c r="V86" s="52">
        <f>(T86*2+R86*5+P86*3+N86*3+L86*2+J86*2+H86*3+F86*3)/23</f>
        <v>6.695652173913044</v>
      </c>
      <c r="W86" s="51">
        <v>6</v>
      </c>
      <c r="X86" s="51"/>
      <c r="Y86" s="51">
        <v>4</v>
      </c>
      <c r="Z86" s="51" t="s">
        <v>242</v>
      </c>
      <c r="AA86" s="51">
        <v>3</v>
      </c>
      <c r="AB86" s="51">
        <v>4</v>
      </c>
      <c r="AC86" s="51">
        <v>5</v>
      </c>
      <c r="AD86" s="51"/>
      <c r="AE86" s="104">
        <v>4</v>
      </c>
      <c r="AF86" s="104">
        <v>4</v>
      </c>
      <c r="AG86" s="51">
        <v>6</v>
      </c>
      <c r="AH86" s="51"/>
      <c r="AI86" s="51">
        <v>5</v>
      </c>
      <c r="AJ86" s="51"/>
      <c r="AK86" s="51">
        <v>6</v>
      </c>
      <c r="AL86" s="51"/>
      <c r="AM86" s="51">
        <v>5</v>
      </c>
      <c r="AN86" s="51"/>
      <c r="AO86" s="51">
        <v>5</v>
      </c>
      <c r="AP86" s="51"/>
      <c r="AQ86" s="51">
        <v>5</v>
      </c>
      <c r="AR86" s="51">
        <v>4</v>
      </c>
      <c r="AS86" s="51">
        <v>7</v>
      </c>
      <c r="AT86" s="51"/>
      <c r="AU86" s="51">
        <v>6</v>
      </c>
      <c r="AV86" s="51"/>
      <c r="AW86" s="52">
        <f>(AU86*3+AS86*3+AQ86*3+AO86*2+AM86*2+AK86*2+AI86*3+AG86*2+AE86*2+AC86*2+AA86*2+Y86*4+W86*2)/$AW$4</f>
        <v>5.5</v>
      </c>
      <c r="AX86" s="40">
        <f>(T86*2+R86*5+P86*3+N86*3+L86*2+J86*2+H86*3+F86*3+AU86*3+AS86*3+AQ86*3+AO86*2+AM86*2+AK86*2+AI86*3+AG86*2+AE86*2+AC86*2+AA86*2+Y86*4+W86*2)/55</f>
        <v>5.8</v>
      </c>
      <c r="AY86" s="51">
        <v>5</v>
      </c>
      <c r="AZ86" s="51"/>
      <c r="BA86" s="51">
        <v>6</v>
      </c>
      <c r="BB86" s="51"/>
      <c r="BC86" s="51">
        <v>5</v>
      </c>
      <c r="BD86" s="51">
        <v>4</v>
      </c>
      <c r="BE86" s="51">
        <v>5</v>
      </c>
      <c r="BF86" s="51"/>
      <c r="BG86" s="53">
        <f>(BE86*$BE$4+BC86*$BC$4+BA86*$BA$4+AY86*$AY$4)/$BG$4</f>
        <v>5.230769230769231</v>
      </c>
      <c r="BH86" s="54">
        <f>(AX86*$AX$4+BG86*$BG$4)/$BH$4</f>
        <v>5.6878787878787875</v>
      </c>
      <c r="BI86" s="55"/>
      <c r="BJ86" s="55"/>
      <c r="BK86" s="51"/>
      <c r="BL86" s="51"/>
      <c r="BM86" s="105"/>
      <c r="BN86" s="105"/>
      <c r="BO86" s="51">
        <v>8</v>
      </c>
      <c r="BP86" s="73"/>
      <c r="BQ86" s="56">
        <v>5</v>
      </c>
      <c r="BR86" s="56"/>
    </row>
    <row r="87" spans="1:70" s="96" customFormat="1" ht="21" customHeight="1">
      <c r="A87" s="106"/>
      <c r="B87" s="76"/>
      <c r="C87" s="107"/>
      <c r="D87" s="108"/>
      <c r="E87" s="109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1"/>
      <c r="W87" s="110"/>
      <c r="X87" s="110"/>
      <c r="Y87" s="110"/>
      <c r="Z87" s="112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1"/>
      <c r="AX87" s="111"/>
      <c r="AY87" s="110"/>
      <c r="AZ87" s="110"/>
      <c r="BA87" s="110"/>
      <c r="BB87" s="110"/>
      <c r="BC87" s="110"/>
      <c r="BD87" s="110"/>
      <c r="BE87" s="110"/>
      <c r="BF87" s="110"/>
      <c r="BG87" s="113"/>
      <c r="BH87" s="113"/>
      <c r="BI87" s="114"/>
      <c r="BJ87" s="114"/>
      <c r="BK87" s="110"/>
      <c r="BL87" s="110"/>
      <c r="BM87" s="115"/>
      <c r="BN87" s="115"/>
      <c r="BO87" s="110"/>
      <c r="BP87" s="110"/>
      <c r="BQ87" s="88"/>
      <c r="BR87" s="88"/>
    </row>
    <row r="88" spans="1:70" s="96" customFormat="1" ht="21" customHeight="1">
      <c r="A88" s="106"/>
      <c r="B88" s="76"/>
      <c r="C88" s="107"/>
      <c r="D88" s="108"/>
      <c r="E88" s="109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1"/>
      <c r="W88" s="110"/>
      <c r="X88" s="110"/>
      <c r="Y88" s="110"/>
      <c r="Z88" s="112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1"/>
      <c r="AX88" s="111"/>
      <c r="AY88" s="110"/>
      <c r="AZ88" s="110"/>
      <c r="BA88" s="110"/>
      <c r="BB88" s="110"/>
      <c r="BC88" s="110"/>
      <c r="BD88" s="110"/>
      <c r="BE88" s="110"/>
      <c r="BF88" s="110"/>
      <c r="BG88" s="113"/>
      <c r="BH88" s="113"/>
      <c r="BI88" s="114"/>
      <c r="BJ88" s="114"/>
      <c r="BK88" s="110"/>
      <c r="BL88" s="110"/>
      <c r="BM88" s="115"/>
      <c r="BN88" s="115"/>
      <c r="BO88" s="110"/>
      <c r="BP88" s="110"/>
      <c r="BQ88" s="88"/>
      <c r="BR88" s="88"/>
    </row>
    <row r="89" spans="1:70" s="96" customFormat="1" ht="21" customHeight="1">
      <c r="A89" s="106"/>
      <c r="B89" s="76"/>
      <c r="C89" s="107"/>
      <c r="D89" s="108"/>
      <c r="E89" s="109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1"/>
      <c r="W89" s="110"/>
      <c r="X89" s="110"/>
      <c r="Y89" s="110"/>
      <c r="Z89" s="112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1"/>
      <c r="AX89" s="111"/>
      <c r="AY89" s="110"/>
      <c r="AZ89" s="110"/>
      <c r="BA89" s="110"/>
      <c r="BB89" s="110"/>
      <c r="BC89" s="110"/>
      <c r="BD89" s="110"/>
      <c r="BE89" s="110"/>
      <c r="BF89" s="110"/>
      <c r="BG89" s="113"/>
      <c r="BH89" s="113"/>
      <c r="BI89" s="114"/>
      <c r="BJ89" s="114"/>
      <c r="BK89" s="110"/>
      <c r="BL89" s="110"/>
      <c r="BM89" s="115"/>
      <c r="BN89" s="115"/>
      <c r="BO89" s="110"/>
      <c r="BP89" s="110"/>
      <c r="BQ89" s="88"/>
      <c r="BR89" s="88"/>
    </row>
    <row r="90" spans="1:70" s="96" customFormat="1" ht="21" customHeight="1">
      <c r="A90" s="106"/>
      <c r="B90" s="76"/>
      <c r="C90" s="107"/>
      <c r="D90" s="108"/>
      <c r="E90" s="109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1"/>
      <c r="W90" s="110"/>
      <c r="X90" s="110"/>
      <c r="Y90" s="110"/>
      <c r="Z90" s="112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1"/>
      <c r="AX90" s="111"/>
      <c r="AY90" s="110"/>
      <c r="AZ90" s="110"/>
      <c r="BA90" s="110"/>
      <c r="BB90" s="110"/>
      <c r="BC90" s="110"/>
      <c r="BD90" s="110"/>
      <c r="BE90" s="110"/>
      <c r="BF90" s="110"/>
      <c r="BG90" s="113"/>
      <c r="BH90" s="113"/>
      <c r="BI90" s="114"/>
      <c r="BJ90" s="114"/>
      <c r="BK90" s="110"/>
      <c r="BL90" s="110"/>
      <c r="BM90" s="115"/>
      <c r="BN90" s="115"/>
      <c r="BO90" s="110"/>
      <c r="BP90" s="110"/>
      <c r="BQ90" s="88"/>
      <c r="BR90" s="88"/>
    </row>
    <row r="91" spans="1:70" s="118" customFormat="1" ht="36" customHeight="1">
      <c r="A91" s="116"/>
      <c r="B91" s="117" t="s">
        <v>243</v>
      </c>
      <c r="C91" s="116"/>
      <c r="D91" s="116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20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20"/>
      <c r="AX91" s="121"/>
      <c r="AY91" s="122"/>
      <c r="AZ91" s="122"/>
      <c r="BA91" s="122"/>
      <c r="BB91" s="122"/>
      <c r="BC91" s="122"/>
      <c r="BD91" s="122"/>
      <c r="BE91" s="122"/>
      <c r="BF91" s="122"/>
      <c r="BG91" s="121"/>
      <c r="BH91" s="121"/>
      <c r="BI91" s="123"/>
      <c r="BJ91" s="123"/>
      <c r="BK91" s="122"/>
      <c r="BL91" s="122"/>
      <c r="BM91" s="121"/>
      <c r="BN91" s="121"/>
      <c r="BO91" s="122"/>
      <c r="BP91" s="122"/>
      <c r="BQ91" s="124"/>
      <c r="BR91" s="124"/>
    </row>
    <row r="92" spans="1:70" s="118" customFormat="1" ht="20.25" customHeight="1">
      <c r="A92" s="125">
        <v>12</v>
      </c>
      <c r="B92" s="126" t="s">
        <v>50</v>
      </c>
      <c r="C92" s="127" t="s">
        <v>244</v>
      </c>
      <c r="D92" s="128" t="s">
        <v>245</v>
      </c>
      <c r="E92" s="129"/>
      <c r="F92" s="130">
        <v>7</v>
      </c>
      <c r="G92" s="130"/>
      <c r="H92" s="130">
        <v>4</v>
      </c>
      <c r="I92" s="130"/>
      <c r="J92" s="130">
        <v>5</v>
      </c>
      <c r="K92" s="130"/>
      <c r="L92" s="130">
        <v>5</v>
      </c>
      <c r="M92" s="130"/>
      <c r="N92" s="130">
        <v>6</v>
      </c>
      <c r="O92" s="130"/>
      <c r="P92" s="130">
        <v>7</v>
      </c>
      <c r="Q92" s="130"/>
      <c r="R92" s="130">
        <v>4</v>
      </c>
      <c r="S92" s="130">
        <v>2</v>
      </c>
      <c r="T92" s="130">
        <v>6</v>
      </c>
      <c r="U92" s="130"/>
      <c r="V92" s="131">
        <f>(T92*2+R92*5+P92*3+N92*3+L92*2+J92*2+H92*3+F92*3)/23</f>
        <v>5.391304347826087</v>
      </c>
      <c r="W92" s="130">
        <v>0</v>
      </c>
      <c r="X92" s="130"/>
      <c r="Y92" s="130"/>
      <c r="Z92" s="130"/>
      <c r="AA92" s="130">
        <v>0</v>
      </c>
      <c r="AB92" s="130"/>
      <c r="AC92" s="130">
        <v>0</v>
      </c>
      <c r="AD92" s="130"/>
      <c r="AE92" s="130">
        <v>1</v>
      </c>
      <c r="AF92" s="130">
        <v>1</v>
      </c>
      <c r="AG92" s="130">
        <v>0</v>
      </c>
      <c r="AH92" s="130"/>
      <c r="AI92" s="130">
        <v>0</v>
      </c>
      <c r="AJ92" s="130"/>
      <c r="AK92" s="130">
        <v>0</v>
      </c>
      <c r="AL92" s="130"/>
      <c r="AM92" s="130">
        <v>0</v>
      </c>
      <c r="AN92" s="130"/>
      <c r="AO92" s="130">
        <v>0</v>
      </c>
      <c r="AP92" s="130"/>
      <c r="AQ92" s="130"/>
      <c r="AR92" s="130"/>
      <c r="AS92" s="130"/>
      <c r="AT92" s="130"/>
      <c r="AU92" s="130">
        <v>0</v>
      </c>
      <c r="AV92" s="130"/>
      <c r="AW92" s="132"/>
      <c r="AX92" s="133"/>
      <c r="AY92" s="134"/>
      <c r="AZ92" s="134"/>
      <c r="BA92" s="134"/>
      <c r="BB92" s="134"/>
      <c r="BC92" s="134"/>
      <c r="BD92" s="134"/>
      <c r="BE92" s="134"/>
      <c r="BF92" s="134"/>
      <c r="BG92" s="133"/>
      <c r="BH92" s="133"/>
      <c r="BI92" s="135"/>
      <c r="BJ92" s="135"/>
      <c r="BK92" s="134"/>
      <c r="BL92" s="134"/>
      <c r="BM92" s="133"/>
      <c r="BN92" s="133"/>
      <c r="BO92" s="134">
        <v>7</v>
      </c>
      <c r="BP92" s="136"/>
      <c r="BQ92" s="124"/>
      <c r="BR92" s="124"/>
    </row>
    <row r="93" spans="1:70" s="137" customFormat="1" ht="20.25" customHeight="1">
      <c r="A93" s="125">
        <v>17</v>
      </c>
      <c r="B93" s="126" t="s">
        <v>52</v>
      </c>
      <c r="C93" s="127" t="s">
        <v>95</v>
      </c>
      <c r="D93" s="128" t="s">
        <v>246</v>
      </c>
      <c r="E93" s="129"/>
      <c r="F93" s="130">
        <v>0</v>
      </c>
      <c r="G93" s="130"/>
      <c r="H93" s="130">
        <v>0</v>
      </c>
      <c r="I93" s="130"/>
      <c r="J93" s="130">
        <v>0</v>
      </c>
      <c r="K93" s="130"/>
      <c r="L93" s="130">
        <v>0</v>
      </c>
      <c r="M93" s="130"/>
      <c r="N93" s="130">
        <v>0</v>
      </c>
      <c r="O93" s="130"/>
      <c r="P93" s="130">
        <v>0</v>
      </c>
      <c r="Q93" s="130"/>
      <c r="R93" s="130"/>
      <c r="S93" s="130"/>
      <c r="T93" s="130">
        <v>0</v>
      </c>
      <c r="U93" s="130"/>
      <c r="V93" s="132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2"/>
      <c r="AX93" s="133"/>
      <c r="AY93" s="134"/>
      <c r="AZ93" s="134"/>
      <c r="BA93" s="134"/>
      <c r="BB93" s="134"/>
      <c r="BC93" s="134"/>
      <c r="BD93" s="134"/>
      <c r="BE93" s="134"/>
      <c r="BF93" s="134"/>
      <c r="BG93" s="133"/>
      <c r="BH93" s="133"/>
      <c r="BI93" s="135"/>
      <c r="BJ93" s="135"/>
      <c r="BK93" s="134"/>
      <c r="BL93" s="134"/>
      <c r="BM93" s="133"/>
      <c r="BN93" s="133"/>
      <c r="BO93" s="134">
        <v>0</v>
      </c>
      <c r="BP93" s="136"/>
      <c r="BQ93" s="124"/>
      <c r="BR93" s="124"/>
    </row>
    <row r="94" spans="1:70" s="118" customFormat="1" ht="20.25" customHeight="1">
      <c r="A94" s="125">
        <v>25</v>
      </c>
      <c r="B94" s="126" t="s">
        <v>247</v>
      </c>
      <c r="C94" s="127" t="s">
        <v>248</v>
      </c>
      <c r="D94" s="128" t="s">
        <v>249</v>
      </c>
      <c r="E94" s="129"/>
      <c r="F94" s="130">
        <v>5</v>
      </c>
      <c r="G94" s="130"/>
      <c r="H94" s="130">
        <v>0</v>
      </c>
      <c r="I94" s="130"/>
      <c r="J94" s="130">
        <v>5</v>
      </c>
      <c r="K94" s="130"/>
      <c r="L94" s="130">
        <v>5</v>
      </c>
      <c r="M94" s="130"/>
      <c r="N94" s="130">
        <v>6</v>
      </c>
      <c r="O94" s="130"/>
      <c r="P94" s="130">
        <v>6</v>
      </c>
      <c r="Q94" s="130"/>
      <c r="R94" s="130">
        <v>2</v>
      </c>
      <c r="S94" s="130">
        <v>3</v>
      </c>
      <c r="T94" s="130">
        <v>0</v>
      </c>
      <c r="U94" s="130"/>
      <c r="V94" s="131">
        <f>(T94*2+R94*5+P94*3+N94*3+L94*2+J94*2+H94*3+F94*3)/23</f>
        <v>3.5217391304347827</v>
      </c>
      <c r="W94" s="130">
        <v>0</v>
      </c>
      <c r="X94" s="130"/>
      <c r="Y94" s="130"/>
      <c r="Z94" s="130"/>
      <c r="AA94" s="130">
        <v>0</v>
      </c>
      <c r="AB94" s="130"/>
      <c r="AC94" s="130">
        <v>0</v>
      </c>
      <c r="AD94" s="130"/>
      <c r="AE94" s="130">
        <v>0</v>
      </c>
      <c r="AF94" s="130"/>
      <c r="AG94" s="130">
        <v>0</v>
      </c>
      <c r="AH94" s="130"/>
      <c r="AI94" s="130">
        <v>0</v>
      </c>
      <c r="AJ94" s="130"/>
      <c r="AK94" s="130">
        <v>0</v>
      </c>
      <c r="AL94" s="130"/>
      <c r="AM94" s="130">
        <v>0</v>
      </c>
      <c r="AN94" s="130"/>
      <c r="AO94" s="130">
        <v>0</v>
      </c>
      <c r="AP94" s="130"/>
      <c r="AQ94" s="130"/>
      <c r="AR94" s="130"/>
      <c r="AS94" s="130"/>
      <c r="AT94" s="130"/>
      <c r="AU94" s="130">
        <v>0</v>
      </c>
      <c r="AV94" s="130"/>
      <c r="AW94" s="132"/>
      <c r="AX94" s="133"/>
      <c r="AY94" s="134"/>
      <c r="AZ94" s="134"/>
      <c r="BA94" s="134"/>
      <c r="BB94" s="134"/>
      <c r="BC94" s="134"/>
      <c r="BD94" s="134"/>
      <c r="BE94" s="134"/>
      <c r="BF94" s="134"/>
      <c r="BG94" s="133"/>
      <c r="BH94" s="133"/>
      <c r="BI94" s="135"/>
      <c r="BJ94" s="135"/>
      <c r="BK94" s="134"/>
      <c r="BL94" s="134"/>
      <c r="BM94" s="133"/>
      <c r="BN94" s="133"/>
      <c r="BO94" s="134">
        <v>7</v>
      </c>
      <c r="BP94" s="136"/>
      <c r="BQ94" s="124"/>
      <c r="BR94" s="124"/>
    </row>
    <row r="95" spans="1:70" s="118" customFormat="1" ht="21" customHeight="1">
      <c r="A95" s="125">
        <v>56</v>
      </c>
      <c r="B95" s="126" t="s">
        <v>250</v>
      </c>
      <c r="C95" s="138" t="s">
        <v>251</v>
      </c>
      <c r="D95" s="128" t="s">
        <v>252</v>
      </c>
      <c r="E95" s="139"/>
      <c r="F95" s="130">
        <v>5</v>
      </c>
      <c r="G95" s="130"/>
      <c r="H95" s="130">
        <v>0</v>
      </c>
      <c r="I95" s="130"/>
      <c r="J95" s="130">
        <v>5</v>
      </c>
      <c r="K95" s="130"/>
      <c r="L95" s="130">
        <v>5</v>
      </c>
      <c r="M95" s="130"/>
      <c r="N95" s="130">
        <v>6</v>
      </c>
      <c r="O95" s="130"/>
      <c r="P95" s="130">
        <v>8</v>
      </c>
      <c r="Q95" s="130"/>
      <c r="R95" s="130">
        <v>2</v>
      </c>
      <c r="S95" s="130">
        <v>3</v>
      </c>
      <c r="T95" s="130">
        <v>0</v>
      </c>
      <c r="U95" s="130"/>
      <c r="V95" s="131">
        <f>(T95*2+R95*5+P95*3+N95*3+L95*2+J95*2+H95*3+F95*3)/23</f>
        <v>3.782608695652174</v>
      </c>
      <c r="W95" s="130">
        <v>0</v>
      </c>
      <c r="X95" s="130"/>
      <c r="Y95" s="130"/>
      <c r="Z95" s="130"/>
      <c r="AA95" s="130">
        <v>5</v>
      </c>
      <c r="AB95" s="130"/>
      <c r="AC95" s="130">
        <v>0</v>
      </c>
      <c r="AD95" s="130"/>
      <c r="AE95" s="130">
        <v>4</v>
      </c>
      <c r="AF95" s="130">
        <v>1</v>
      </c>
      <c r="AG95" s="130">
        <v>0</v>
      </c>
      <c r="AH95" s="130"/>
      <c r="AI95" s="130">
        <v>4</v>
      </c>
      <c r="AJ95" s="130">
        <v>2</v>
      </c>
      <c r="AK95" s="130">
        <v>0</v>
      </c>
      <c r="AL95" s="130"/>
      <c r="AM95" s="130">
        <v>0</v>
      </c>
      <c r="AN95" s="130"/>
      <c r="AO95" s="130">
        <v>0</v>
      </c>
      <c r="AP95" s="130"/>
      <c r="AQ95" s="130"/>
      <c r="AR95" s="130"/>
      <c r="AS95" s="130"/>
      <c r="AT95" s="130"/>
      <c r="AU95" s="130">
        <v>0</v>
      </c>
      <c r="AV95" s="130"/>
      <c r="AW95" s="132"/>
      <c r="AX95" s="133"/>
      <c r="AY95" s="134"/>
      <c r="AZ95" s="134"/>
      <c r="BA95" s="134"/>
      <c r="BB95" s="134"/>
      <c r="BC95" s="134"/>
      <c r="BD95" s="134"/>
      <c r="BE95" s="134"/>
      <c r="BF95" s="134"/>
      <c r="BG95" s="133"/>
      <c r="BH95" s="133"/>
      <c r="BI95" s="135"/>
      <c r="BJ95" s="135"/>
      <c r="BK95" s="134"/>
      <c r="BL95" s="134"/>
      <c r="BM95" s="133"/>
      <c r="BN95" s="133"/>
      <c r="BO95" s="134">
        <v>0</v>
      </c>
      <c r="BP95" s="136"/>
      <c r="BQ95" s="124"/>
      <c r="BR95" s="124"/>
    </row>
    <row r="96" spans="1:70" s="118" customFormat="1" ht="21" customHeight="1">
      <c r="A96" s="140"/>
      <c r="B96" s="116"/>
      <c r="C96" s="116"/>
      <c r="D96" s="116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20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20"/>
      <c r="AX96" s="121"/>
      <c r="AY96" s="122"/>
      <c r="AZ96" s="122"/>
      <c r="BA96" s="122"/>
      <c r="BB96" s="122"/>
      <c r="BC96" s="122"/>
      <c r="BD96" s="122"/>
      <c r="BE96" s="122"/>
      <c r="BF96" s="122"/>
      <c r="BG96" s="121"/>
      <c r="BH96" s="121"/>
      <c r="BI96" s="123"/>
      <c r="BJ96" s="123"/>
      <c r="BK96" s="122"/>
      <c r="BL96" s="122"/>
      <c r="BM96" s="121"/>
      <c r="BN96" s="121"/>
      <c r="BO96" s="122"/>
      <c r="BP96" s="122"/>
      <c r="BQ96" s="124"/>
      <c r="BR96" s="124"/>
    </row>
    <row r="97" spans="1:70" s="118" customFormat="1" ht="21" customHeight="1">
      <c r="A97" s="125">
        <v>91</v>
      </c>
      <c r="B97" s="141" t="s">
        <v>253</v>
      </c>
      <c r="C97" s="142" t="s">
        <v>254</v>
      </c>
      <c r="D97" s="128" t="s">
        <v>255</v>
      </c>
      <c r="E97" s="143" t="s">
        <v>256</v>
      </c>
      <c r="F97" s="144">
        <v>0</v>
      </c>
      <c r="G97" s="130"/>
      <c r="H97" s="144">
        <v>2</v>
      </c>
      <c r="I97" s="130"/>
      <c r="J97" s="144">
        <v>5</v>
      </c>
      <c r="K97" s="130"/>
      <c r="L97" s="144">
        <v>5</v>
      </c>
      <c r="M97" s="130"/>
      <c r="N97" s="144">
        <v>6</v>
      </c>
      <c r="O97" s="130"/>
      <c r="P97" s="144">
        <v>7</v>
      </c>
      <c r="Q97" s="130"/>
      <c r="R97" s="144">
        <v>8</v>
      </c>
      <c r="S97" s="130"/>
      <c r="T97" s="144">
        <v>0</v>
      </c>
      <c r="U97" s="130"/>
      <c r="V97" s="131">
        <f>(T97*2+R97*5+P97*3+N97*3+L97*2+J97*2+H97*3+F97*3)/23</f>
        <v>4.565217391304348</v>
      </c>
      <c r="W97" s="130">
        <v>0</v>
      </c>
      <c r="X97" s="130"/>
      <c r="Y97" s="144">
        <v>3</v>
      </c>
      <c r="Z97" s="130"/>
      <c r="AA97" s="144">
        <v>6</v>
      </c>
      <c r="AB97" s="130"/>
      <c r="AC97" s="144">
        <v>0</v>
      </c>
      <c r="AD97" s="130"/>
      <c r="AE97" s="130">
        <v>3</v>
      </c>
      <c r="AF97" s="130">
        <v>1</v>
      </c>
      <c r="AG97" s="130">
        <v>4</v>
      </c>
      <c r="AH97" s="130">
        <v>2</v>
      </c>
      <c r="AI97" s="130">
        <v>4</v>
      </c>
      <c r="AJ97" s="130">
        <v>2</v>
      </c>
      <c r="AK97" s="130">
        <v>0</v>
      </c>
      <c r="AL97" s="130"/>
      <c r="AM97" s="130">
        <v>0</v>
      </c>
      <c r="AN97" s="130"/>
      <c r="AO97" s="130">
        <v>0</v>
      </c>
      <c r="AP97" s="130"/>
      <c r="AQ97" s="130">
        <v>0</v>
      </c>
      <c r="AR97" s="130" t="s">
        <v>257</v>
      </c>
      <c r="AS97" s="130">
        <v>0</v>
      </c>
      <c r="AT97" s="130"/>
      <c r="AU97" s="130">
        <v>0</v>
      </c>
      <c r="AV97" s="130"/>
      <c r="AW97" s="131">
        <f>(AU97*3+AS97*3+AQ97*3+AO97*2+AM97*2+AK97*2+AI97*3+AG97*2+AE97*2+AC97*2+AA97*2+Y97*4+W97*2)/$AW$4</f>
        <v>1.6666666666666667</v>
      </c>
      <c r="AX97" s="145"/>
      <c r="AY97" s="134">
        <v>0</v>
      </c>
      <c r="AZ97" s="134"/>
      <c r="BA97" s="134"/>
      <c r="BB97" s="134"/>
      <c r="BC97" s="134"/>
      <c r="BD97" s="134"/>
      <c r="BE97" s="134"/>
      <c r="BF97" s="134"/>
      <c r="BG97" s="133"/>
      <c r="BH97" s="133"/>
      <c r="BI97" s="135"/>
      <c r="BJ97" s="135"/>
      <c r="BK97" s="134"/>
      <c r="BL97" s="134"/>
      <c r="BM97" s="133"/>
      <c r="BN97" s="133"/>
      <c r="BO97" s="134">
        <v>6</v>
      </c>
      <c r="BP97" s="136"/>
      <c r="BQ97" s="124"/>
      <c r="BR97" s="124"/>
    </row>
    <row r="98" spans="1:70" s="118" customFormat="1" ht="20.25" customHeight="1">
      <c r="A98" s="140"/>
      <c r="B98" s="140"/>
      <c r="C98" s="140"/>
      <c r="D98" s="140"/>
      <c r="E98" s="146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20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20"/>
      <c r="AX98" s="121"/>
      <c r="AY98" s="122"/>
      <c r="AZ98" s="122"/>
      <c r="BA98" s="122"/>
      <c r="BB98" s="122"/>
      <c r="BC98" s="122"/>
      <c r="BD98" s="122"/>
      <c r="BE98" s="122"/>
      <c r="BF98" s="122"/>
      <c r="BG98" s="121"/>
      <c r="BH98" s="121"/>
      <c r="BI98" s="123"/>
      <c r="BJ98" s="123"/>
      <c r="BK98" s="122"/>
      <c r="BL98" s="122"/>
      <c r="BM98" s="121"/>
      <c r="BN98" s="121"/>
      <c r="BO98" s="122"/>
      <c r="BP98" s="122"/>
      <c r="BQ98" s="124"/>
      <c r="BR98" s="124"/>
    </row>
    <row r="99" spans="1:70" s="147" customFormat="1" ht="20.25" customHeight="1">
      <c r="A99" s="140"/>
      <c r="B99" s="140"/>
      <c r="C99" s="140"/>
      <c r="D99" s="140"/>
      <c r="E99" s="146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20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20"/>
      <c r="AX99" s="121"/>
      <c r="AY99" s="122"/>
      <c r="AZ99" s="122"/>
      <c r="BA99" s="122"/>
      <c r="BB99" s="122"/>
      <c r="BC99" s="122"/>
      <c r="BD99" s="122"/>
      <c r="BE99" s="122"/>
      <c r="BF99" s="122"/>
      <c r="BG99" s="121"/>
      <c r="BH99" s="121"/>
      <c r="BI99" s="123"/>
      <c r="BJ99" s="123"/>
      <c r="BK99" s="122"/>
      <c r="BL99" s="122"/>
      <c r="BM99" s="121"/>
      <c r="BN99" s="121"/>
      <c r="BO99" s="122"/>
      <c r="BP99" s="122"/>
      <c r="BQ99" s="124"/>
      <c r="BR99" s="124"/>
    </row>
    <row r="100" spans="1:73" ht="21" customHeight="1">
      <c r="A100" s="125">
        <v>84</v>
      </c>
      <c r="B100" s="126" t="s">
        <v>258</v>
      </c>
      <c r="C100" s="127" t="s">
        <v>259</v>
      </c>
      <c r="D100" s="128" t="s">
        <v>260</v>
      </c>
      <c r="E100" s="139"/>
      <c r="F100" s="130">
        <v>5</v>
      </c>
      <c r="G100" s="130"/>
      <c r="H100" s="130">
        <v>5</v>
      </c>
      <c r="I100" s="130"/>
      <c r="J100" s="130">
        <v>5</v>
      </c>
      <c r="K100" s="130"/>
      <c r="L100" s="130">
        <v>5</v>
      </c>
      <c r="M100" s="130"/>
      <c r="N100" s="130">
        <v>5</v>
      </c>
      <c r="O100" s="130"/>
      <c r="P100" s="130">
        <v>6</v>
      </c>
      <c r="Q100" s="130"/>
      <c r="R100" s="130">
        <v>3</v>
      </c>
      <c r="S100" s="130">
        <v>4</v>
      </c>
      <c r="T100" s="130">
        <v>6</v>
      </c>
      <c r="U100" s="130"/>
      <c r="V100" s="131">
        <f aca="true" t="shared" si="10" ref="V100:V105">(T100*2+R100*5+P100*3+N100*3+L100*2+J100*2+H100*3+F100*3)/23</f>
        <v>4.782608695652174</v>
      </c>
      <c r="W100" s="130">
        <v>6</v>
      </c>
      <c r="X100" s="130"/>
      <c r="Y100" s="130">
        <v>6</v>
      </c>
      <c r="Z100" s="130"/>
      <c r="AA100" s="130">
        <v>6</v>
      </c>
      <c r="AB100" s="130"/>
      <c r="AC100" s="130">
        <v>5</v>
      </c>
      <c r="AD100" s="130"/>
      <c r="AE100" s="130">
        <v>4</v>
      </c>
      <c r="AF100" s="130">
        <v>4</v>
      </c>
      <c r="AG100" s="130">
        <v>2</v>
      </c>
      <c r="AH100" s="130">
        <v>4</v>
      </c>
      <c r="AI100" s="130">
        <v>0</v>
      </c>
      <c r="AJ100" s="130"/>
      <c r="AK100" s="130">
        <v>0</v>
      </c>
      <c r="AL100" s="130"/>
      <c r="AM100" s="130">
        <v>0</v>
      </c>
      <c r="AN100" s="130"/>
      <c r="AO100" s="130">
        <v>0</v>
      </c>
      <c r="AP100" s="130"/>
      <c r="AQ100" s="130">
        <v>0</v>
      </c>
      <c r="AR100" s="130" t="s">
        <v>257</v>
      </c>
      <c r="AS100" s="130">
        <v>0</v>
      </c>
      <c r="AT100" s="130" t="s">
        <v>257</v>
      </c>
      <c r="AU100" s="130">
        <v>0</v>
      </c>
      <c r="AV100" s="130"/>
      <c r="AW100" s="131">
        <f aca="true" t="shared" si="11" ref="AW100:AW105">(AU100*3+AS100*3+AQ100*3+AO100*2+AM100*2+AK100*2+AI100*3+AG100*2+AE100*2+AC100*2+AA100*2+Y100*4+W100*2)/$AW$4</f>
        <v>2.3333333333333335</v>
      </c>
      <c r="AX100" s="145"/>
      <c r="AY100" s="134">
        <v>0</v>
      </c>
      <c r="AZ100" s="134"/>
      <c r="BA100" s="134"/>
      <c r="BB100" s="134"/>
      <c r="BC100" s="134"/>
      <c r="BD100" s="134"/>
      <c r="BE100" s="134"/>
      <c r="BF100" s="134"/>
      <c r="BG100" s="133"/>
      <c r="BH100" s="133"/>
      <c r="BI100" s="135"/>
      <c r="BJ100" s="135"/>
      <c r="BK100" s="134"/>
      <c r="BL100" s="134"/>
      <c r="BM100" s="133"/>
      <c r="BN100" s="133"/>
      <c r="BO100" s="134">
        <v>4</v>
      </c>
      <c r="BP100" s="136"/>
      <c r="BQ100" s="124"/>
      <c r="BR100" s="124"/>
      <c r="BS100" s="118"/>
      <c r="BT100" s="118"/>
      <c r="BU100" s="118"/>
    </row>
    <row r="101" spans="1:73" ht="21" customHeight="1">
      <c r="A101" s="125">
        <v>87</v>
      </c>
      <c r="B101" s="126" t="s">
        <v>261</v>
      </c>
      <c r="C101" s="127" t="s">
        <v>262</v>
      </c>
      <c r="D101" s="128" t="s">
        <v>263</v>
      </c>
      <c r="E101" s="139"/>
      <c r="F101" s="130">
        <v>5</v>
      </c>
      <c r="G101" s="130"/>
      <c r="H101" s="130">
        <v>0</v>
      </c>
      <c r="I101" s="130"/>
      <c r="J101" s="130">
        <v>5</v>
      </c>
      <c r="K101" s="130"/>
      <c r="L101" s="130">
        <v>5</v>
      </c>
      <c r="M101" s="130"/>
      <c r="N101" s="130">
        <v>6</v>
      </c>
      <c r="O101" s="130"/>
      <c r="P101" s="130">
        <v>8</v>
      </c>
      <c r="Q101" s="130"/>
      <c r="R101" s="130">
        <v>2</v>
      </c>
      <c r="S101" s="130">
        <v>4</v>
      </c>
      <c r="T101" s="130">
        <v>6</v>
      </c>
      <c r="U101" s="130"/>
      <c r="V101" s="131">
        <f t="shared" si="10"/>
        <v>4.304347826086956</v>
      </c>
      <c r="W101" s="130">
        <v>8</v>
      </c>
      <c r="X101" s="130"/>
      <c r="Y101" s="130">
        <v>5</v>
      </c>
      <c r="Z101" s="130"/>
      <c r="AA101" s="130">
        <v>6</v>
      </c>
      <c r="AB101" s="130"/>
      <c r="AC101" s="130">
        <v>5</v>
      </c>
      <c r="AD101" s="130"/>
      <c r="AE101" s="130">
        <v>4</v>
      </c>
      <c r="AF101" s="130">
        <v>1</v>
      </c>
      <c r="AG101" s="130">
        <v>5</v>
      </c>
      <c r="AH101" s="130"/>
      <c r="AI101" s="130">
        <v>5</v>
      </c>
      <c r="AJ101" s="130"/>
      <c r="AK101" s="130">
        <v>0</v>
      </c>
      <c r="AL101" s="130"/>
      <c r="AM101" s="130">
        <v>0</v>
      </c>
      <c r="AN101" s="130"/>
      <c r="AO101" s="130">
        <v>0</v>
      </c>
      <c r="AP101" s="130"/>
      <c r="AQ101" s="130">
        <v>0</v>
      </c>
      <c r="AR101" s="130" t="s">
        <v>257</v>
      </c>
      <c r="AS101" s="130">
        <v>0</v>
      </c>
      <c r="AT101" s="130" t="s">
        <v>257</v>
      </c>
      <c r="AU101" s="130">
        <v>0</v>
      </c>
      <c r="AV101" s="130"/>
      <c r="AW101" s="131">
        <f t="shared" si="11"/>
        <v>3.033333333333333</v>
      </c>
      <c r="AX101" s="145"/>
      <c r="AY101" s="134">
        <v>0</v>
      </c>
      <c r="AZ101" s="134"/>
      <c r="BA101" s="134"/>
      <c r="BB101" s="134"/>
      <c r="BC101" s="134"/>
      <c r="BD101" s="134"/>
      <c r="BE101" s="134"/>
      <c r="BF101" s="134"/>
      <c r="BG101" s="133"/>
      <c r="BH101" s="133"/>
      <c r="BI101" s="135"/>
      <c r="BJ101" s="135"/>
      <c r="BK101" s="134"/>
      <c r="BL101" s="134"/>
      <c r="BM101" s="133"/>
      <c r="BN101" s="133"/>
      <c r="BO101" s="134">
        <v>4</v>
      </c>
      <c r="BP101" s="136"/>
      <c r="BQ101" s="124"/>
      <c r="BR101" s="124"/>
      <c r="BS101" s="118"/>
      <c r="BT101" s="118"/>
      <c r="BU101" s="118"/>
    </row>
    <row r="102" spans="1:73" ht="21" customHeight="1">
      <c r="A102" s="125">
        <v>74</v>
      </c>
      <c r="B102" s="126" t="s">
        <v>264</v>
      </c>
      <c r="C102" s="138" t="s">
        <v>265</v>
      </c>
      <c r="D102" s="128" t="s">
        <v>266</v>
      </c>
      <c r="E102" s="139"/>
      <c r="F102" s="130">
        <v>6</v>
      </c>
      <c r="G102" s="130"/>
      <c r="H102" s="130">
        <v>4</v>
      </c>
      <c r="I102" s="130"/>
      <c r="J102" s="130">
        <v>5</v>
      </c>
      <c r="K102" s="130"/>
      <c r="L102" s="130">
        <v>5</v>
      </c>
      <c r="M102" s="130"/>
      <c r="N102" s="130">
        <v>6</v>
      </c>
      <c r="O102" s="130"/>
      <c r="P102" s="130">
        <v>6</v>
      </c>
      <c r="Q102" s="130"/>
      <c r="R102" s="130">
        <v>6</v>
      </c>
      <c r="S102" s="130"/>
      <c r="T102" s="130">
        <v>7</v>
      </c>
      <c r="U102" s="130"/>
      <c r="V102" s="131">
        <f t="shared" si="10"/>
        <v>5.6521739130434785</v>
      </c>
      <c r="W102" s="130">
        <v>7</v>
      </c>
      <c r="X102" s="130"/>
      <c r="Y102" s="130">
        <v>6</v>
      </c>
      <c r="Z102" s="130"/>
      <c r="AA102" s="130">
        <v>2</v>
      </c>
      <c r="AB102" s="130"/>
      <c r="AC102" s="130">
        <v>7</v>
      </c>
      <c r="AD102" s="130"/>
      <c r="AE102" s="130">
        <v>4</v>
      </c>
      <c r="AF102" s="130">
        <v>2</v>
      </c>
      <c r="AG102" s="130">
        <v>2</v>
      </c>
      <c r="AH102" s="130">
        <v>2</v>
      </c>
      <c r="AI102" s="130">
        <v>0</v>
      </c>
      <c r="AJ102" s="130"/>
      <c r="AK102" s="130">
        <v>0</v>
      </c>
      <c r="AL102" s="130"/>
      <c r="AM102" s="130">
        <v>0</v>
      </c>
      <c r="AN102" s="130"/>
      <c r="AO102" s="130">
        <v>0</v>
      </c>
      <c r="AP102" s="130"/>
      <c r="AQ102" s="130">
        <v>0</v>
      </c>
      <c r="AR102" s="130" t="s">
        <v>257</v>
      </c>
      <c r="AS102" s="130">
        <v>0</v>
      </c>
      <c r="AT102" s="130" t="s">
        <v>257</v>
      </c>
      <c r="AU102" s="130">
        <v>0</v>
      </c>
      <c r="AV102" s="130"/>
      <c r="AW102" s="131">
        <f t="shared" si="11"/>
        <v>2.2666666666666666</v>
      </c>
      <c r="AX102" s="145"/>
      <c r="AY102" s="134">
        <v>0</v>
      </c>
      <c r="AZ102" s="134"/>
      <c r="BA102" s="134"/>
      <c r="BB102" s="134"/>
      <c r="BC102" s="134"/>
      <c r="BD102" s="134"/>
      <c r="BE102" s="134"/>
      <c r="BF102" s="134"/>
      <c r="BG102" s="133"/>
      <c r="BH102" s="133"/>
      <c r="BI102" s="135"/>
      <c r="BJ102" s="135"/>
      <c r="BK102" s="134"/>
      <c r="BL102" s="134"/>
      <c r="BM102" s="133"/>
      <c r="BN102" s="133"/>
      <c r="BO102" s="134">
        <v>6</v>
      </c>
      <c r="BP102" s="136"/>
      <c r="BQ102" s="124"/>
      <c r="BR102" s="124"/>
      <c r="BS102" s="118"/>
      <c r="BT102" s="118"/>
      <c r="BU102" s="118"/>
    </row>
    <row r="103" spans="1:73" ht="21" customHeight="1">
      <c r="A103" s="125">
        <v>75</v>
      </c>
      <c r="B103" s="126" t="s">
        <v>267</v>
      </c>
      <c r="C103" s="127" t="s">
        <v>213</v>
      </c>
      <c r="D103" s="128" t="s">
        <v>268</v>
      </c>
      <c r="E103" s="139"/>
      <c r="F103" s="130">
        <v>5</v>
      </c>
      <c r="G103" s="130"/>
      <c r="H103" s="130">
        <v>7</v>
      </c>
      <c r="I103" s="130"/>
      <c r="J103" s="130">
        <v>5</v>
      </c>
      <c r="K103" s="130"/>
      <c r="L103" s="130">
        <v>5</v>
      </c>
      <c r="M103" s="130"/>
      <c r="N103" s="130">
        <v>5</v>
      </c>
      <c r="O103" s="130"/>
      <c r="P103" s="130">
        <v>6</v>
      </c>
      <c r="Q103" s="130"/>
      <c r="R103" s="130">
        <v>2</v>
      </c>
      <c r="S103" s="130">
        <v>3</v>
      </c>
      <c r="T103" s="130">
        <v>4</v>
      </c>
      <c r="U103" s="130"/>
      <c r="V103" s="131">
        <f t="shared" si="10"/>
        <v>4.6521739130434785</v>
      </c>
      <c r="W103" s="130">
        <v>0</v>
      </c>
      <c r="X103" s="130"/>
      <c r="Y103" s="130">
        <v>0</v>
      </c>
      <c r="Z103" s="130"/>
      <c r="AA103" s="130">
        <v>0</v>
      </c>
      <c r="AB103" s="130"/>
      <c r="AC103" s="130">
        <v>6</v>
      </c>
      <c r="AD103" s="130"/>
      <c r="AE103" s="130">
        <v>4</v>
      </c>
      <c r="AF103" s="130">
        <v>2</v>
      </c>
      <c r="AG103" s="130">
        <v>2</v>
      </c>
      <c r="AH103" s="130">
        <v>2</v>
      </c>
      <c r="AI103" s="130">
        <v>0</v>
      </c>
      <c r="AJ103" s="130"/>
      <c r="AK103" s="130">
        <v>0</v>
      </c>
      <c r="AL103" s="130"/>
      <c r="AM103" s="130">
        <v>0</v>
      </c>
      <c r="AN103" s="130"/>
      <c r="AO103" s="130">
        <v>0</v>
      </c>
      <c r="AP103" s="130"/>
      <c r="AQ103" s="130">
        <v>0</v>
      </c>
      <c r="AR103" s="130" t="s">
        <v>257</v>
      </c>
      <c r="AS103" s="130">
        <v>5</v>
      </c>
      <c r="AT103" s="130"/>
      <c r="AU103" s="130">
        <v>5</v>
      </c>
      <c r="AV103" s="130"/>
      <c r="AW103" s="131">
        <f t="shared" si="11"/>
        <v>1.8</v>
      </c>
      <c r="AX103" s="145"/>
      <c r="AY103" s="134">
        <v>0</v>
      </c>
      <c r="AZ103" s="134"/>
      <c r="BA103" s="134"/>
      <c r="BB103" s="134"/>
      <c r="BC103" s="134"/>
      <c r="BD103" s="134"/>
      <c r="BE103" s="134"/>
      <c r="BF103" s="134"/>
      <c r="BG103" s="133"/>
      <c r="BH103" s="133"/>
      <c r="BI103" s="135"/>
      <c r="BJ103" s="135"/>
      <c r="BK103" s="134"/>
      <c r="BL103" s="134"/>
      <c r="BM103" s="133"/>
      <c r="BN103" s="133"/>
      <c r="BO103" s="134">
        <v>0</v>
      </c>
      <c r="BP103" s="136"/>
      <c r="BQ103" s="124"/>
      <c r="BR103" s="124"/>
      <c r="BS103" s="118"/>
      <c r="BT103" s="118"/>
      <c r="BU103" s="118"/>
    </row>
    <row r="104" spans="1:73" s="149" customFormat="1" ht="20.25" customHeight="1">
      <c r="A104" s="125">
        <v>23</v>
      </c>
      <c r="B104" s="126" t="s">
        <v>269</v>
      </c>
      <c r="C104" s="127" t="s">
        <v>254</v>
      </c>
      <c r="D104" s="128" t="s">
        <v>82</v>
      </c>
      <c r="E104" s="129"/>
      <c r="F104" s="130">
        <v>7</v>
      </c>
      <c r="G104" s="130"/>
      <c r="H104" s="130">
        <v>7</v>
      </c>
      <c r="I104" s="130"/>
      <c r="J104" s="130">
        <v>5</v>
      </c>
      <c r="K104" s="130"/>
      <c r="L104" s="130">
        <v>5</v>
      </c>
      <c r="M104" s="130"/>
      <c r="N104" s="130">
        <v>6</v>
      </c>
      <c r="O104" s="130"/>
      <c r="P104" s="130">
        <v>8</v>
      </c>
      <c r="Q104" s="130"/>
      <c r="R104" s="130">
        <v>6</v>
      </c>
      <c r="S104" s="130"/>
      <c r="T104" s="130">
        <v>7</v>
      </c>
      <c r="U104" s="130"/>
      <c r="V104" s="131">
        <f t="shared" si="10"/>
        <v>6.434782608695652</v>
      </c>
      <c r="W104" s="130">
        <v>7</v>
      </c>
      <c r="X104" s="130"/>
      <c r="Y104" s="130">
        <v>8</v>
      </c>
      <c r="Z104" s="130"/>
      <c r="AA104" s="130">
        <v>6</v>
      </c>
      <c r="AB104" s="130"/>
      <c r="AC104" s="130">
        <v>6</v>
      </c>
      <c r="AD104" s="130"/>
      <c r="AE104" s="130">
        <v>6</v>
      </c>
      <c r="AF104" s="130"/>
      <c r="AG104" s="130">
        <v>5</v>
      </c>
      <c r="AH104" s="130"/>
      <c r="AI104" s="130">
        <v>0</v>
      </c>
      <c r="AJ104" s="130"/>
      <c r="AK104" s="130">
        <v>0</v>
      </c>
      <c r="AL104" s="130"/>
      <c r="AM104" s="130">
        <v>0</v>
      </c>
      <c r="AN104" s="130"/>
      <c r="AO104" s="130">
        <v>0</v>
      </c>
      <c r="AP104" s="130"/>
      <c r="AQ104" s="130">
        <v>0</v>
      </c>
      <c r="AR104" s="130" t="s">
        <v>257</v>
      </c>
      <c r="AS104" s="130">
        <v>0</v>
      </c>
      <c r="AT104" s="130" t="s">
        <v>257</v>
      </c>
      <c r="AU104" s="130">
        <v>0</v>
      </c>
      <c r="AV104" s="130"/>
      <c r="AW104" s="131">
        <f t="shared" si="11"/>
        <v>3.066666666666667</v>
      </c>
      <c r="AX104" s="145"/>
      <c r="AY104" s="134">
        <v>0</v>
      </c>
      <c r="AZ104" s="134"/>
      <c r="BA104" s="134"/>
      <c r="BB104" s="134"/>
      <c r="BC104" s="134"/>
      <c r="BD104" s="134"/>
      <c r="BE104" s="134"/>
      <c r="BF104" s="134"/>
      <c r="BG104" s="133"/>
      <c r="BH104" s="133"/>
      <c r="BI104" s="135"/>
      <c r="BJ104" s="135"/>
      <c r="BK104" s="134"/>
      <c r="BL104" s="134"/>
      <c r="BM104" s="133"/>
      <c r="BN104" s="133"/>
      <c r="BO104" s="134">
        <v>7</v>
      </c>
      <c r="BP104" s="136"/>
      <c r="BQ104" s="124"/>
      <c r="BR104" s="124"/>
      <c r="BS104" s="148"/>
      <c r="BT104" s="148"/>
      <c r="BU104" s="148"/>
    </row>
    <row r="105" spans="1:73" ht="21" customHeight="1">
      <c r="A105" s="125">
        <v>55</v>
      </c>
      <c r="B105" s="126" t="s">
        <v>52</v>
      </c>
      <c r="C105" s="138" t="s">
        <v>174</v>
      </c>
      <c r="D105" s="128" t="s">
        <v>270</v>
      </c>
      <c r="E105" s="139"/>
      <c r="F105" s="130">
        <v>6</v>
      </c>
      <c r="G105" s="130"/>
      <c r="H105" s="130">
        <v>5</v>
      </c>
      <c r="I105" s="130"/>
      <c r="J105" s="130">
        <v>5</v>
      </c>
      <c r="K105" s="130"/>
      <c r="L105" s="130">
        <v>5</v>
      </c>
      <c r="M105" s="130"/>
      <c r="N105" s="130">
        <v>4</v>
      </c>
      <c r="O105" s="130">
        <v>2</v>
      </c>
      <c r="P105" s="130">
        <v>7</v>
      </c>
      <c r="Q105" s="130"/>
      <c r="R105" s="130">
        <v>6</v>
      </c>
      <c r="S105" s="130"/>
      <c r="T105" s="130">
        <v>6</v>
      </c>
      <c r="U105" s="130"/>
      <c r="V105" s="131">
        <f t="shared" si="10"/>
        <v>5.565217391304348</v>
      </c>
      <c r="W105" s="130">
        <v>7</v>
      </c>
      <c r="X105" s="130"/>
      <c r="Y105" s="130">
        <v>6</v>
      </c>
      <c r="Z105" s="130"/>
      <c r="AA105" s="130">
        <v>5</v>
      </c>
      <c r="AB105" s="130"/>
      <c r="AC105" s="130">
        <v>0</v>
      </c>
      <c r="AD105" s="130"/>
      <c r="AE105" s="130">
        <v>5</v>
      </c>
      <c r="AF105" s="130"/>
      <c r="AG105" s="130">
        <v>5</v>
      </c>
      <c r="AH105" s="130"/>
      <c r="AI105" s="130">
        <v>4</v>
      </c>
      <c r="AJ105" s="130"/>
      <c r="AK105" s="130">
        <v>5</v>
      </c>
      <c r="AL105" s="130"/>
      <c r="AM105" s="130">
        <v>4</v>
      </c>
      <c r="AN105" s="130"/>
      <c r="AO105" s="130">
        <v>0</v>
      </c>
      <c r="AP105" s="130"/>
      <c r="AQ105" s="130">
        <v>0</v>
      </c>
      <c r="AR105" s="130" t="s">
        <v>257</v>
      </c>
      <c r="AS105" s="130">
        <v>0</v>
      </c>
      <c r="AT105" s="130" t="s">
        <v>257</v>
      </c>
      <c r="AU105" s="130">
        <v>0</v>
      </c>
      <c r="AV105" s="130"/>
      <c r="AW105" s="131">
        <f t="shared" si="11"/>
        <v>3.2666666666666666</v>
      </c>
      <c r="AX105" s="145"/>
      <c r="AY105" s="134">
        <v>0</v>
      </c>
      <c r="AZ105" s="134"/>
      <c r="BA105" s="134"/>
      <c r="BB105" s="134"/>
      <c r="BC105" s="134"/>
      <c r="BD105" s="134"/>
      <c r="BE105" s="134"/>
      <c r="BF105" s="134"/>
      <c r="BG105" s="133"/>
      <c r="BH105" s="133"/>
      <c r="BI105" s="135"/>
      <c r="BJ105" s="135"/>
      <c r="BK105" s="134"/>
      <c r="BL105" s="134"/>
      <c r="BM105" s="133"/>
      <c r="BN105" s="133"/>
      <c r="BO105" s="134">
        <v>6</v>
      </c>
      <c r="BP105" s="136"/>
      <c r="BQ105" s="150"/>
      <c r="BR105" s="150"/>
      <c r="BS105" s="118"/>
      <c r="BT105" s="118"/>
      <c r="BU105" s="118"/>
    </row>
    <row r="106" spans="1:49" ht="20.25" customHeight="1">
      <c r="A106" s="151"/>
      <c r="B106" s="151"/>
      <c r="C106" s="151"/>
      <c r="D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3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3"/>
    </row>
    <row r="108" spans="1:70" s="118" customFormat="1" ht="21" customHeight="1">
      <c r="A108" s="155">
        <v>70</v>
      </c>
      <c r="B108" s="126" t="s">
        <v>271</v>
      </c>
      <c r="C108" s="138" t="s">
        <v>272</v>
      </c>
      <c r="D108" s="128" t="s">
        <v>273</v>
      </c>
      <c r="E108" s="139"/>
      <c r="F108" s="134">
        <v>0</v>
      </c>
      <c r="G108" s="134"/>
      <c r="H108" s="134">
        <v>4</v>
      </c>
      <c r="I108" s="134" t="s">
        <v>274</v>
      </c>
      <c r="J108" s="134">
        <v>5</v>
      </c>
      <c r="K108" s="134"/>
      <c r="L108" s="134">
        <v>5</v>
      </c>
      <c r="M108" s="134"/>
      <c r="N108" s="134">
        <v>6</v>
      </c>
      <c r="O108" s="134"/>
      <c r="P108" s="134">
        <v>6</v>
      </c>
      <c r="Q108" s="134"/>
      <c r="R108" s="134">
        <v>5</v>
      </c>
      <c r="S108" s="134"/>
      <c r="T108" s="134">
        <v>5</v>
      </c>
      <c r="U108" s="134"/>
      <c r="V108" s="145">
        <f>(T108*2+R108*5+P108*3+N108*3+L108*2+J108*2+H108*3+F108*3)/23</f>
        <v>4.478260869565218</v>
      </c>
      <c r="W108" s="134">
        <v>5</v>
      </c>
      <c r="X108" s="134"/>
      <c r="Y108" s="134">
        <v>5</v>
      </c>
      <c r="Z108" s="134"/>
      <c r="AA108" s="134">
        <v>5</v>
      </c>
      <c r="AB108" s="134"/>
      <c r="AC108" s="134">
        <v>0</v>
      </c>
      <c r="AD108" s="134"/>
      <c r="AE108" s="134">
        <v>4</v>
      </c>
      <c r="AF108" s="134">
        <v>1</v>
      </c>
      <c r="AG108" s="134">
        <v>2</v>
      </c>
      <c r="AH108" s="134">
        <v>2</v>
      </c>
      <c r="AI108" s="134">
        <v>4</v>
      </c>
      <c r="AJ108" s="134">
        <v>2</v>
      </c>
      <c r="AK108" s="134">
        <v>2</v>
      </c>
      <c r="AL108" s="134"/>
      <c r="AM108" s="134">
        <v>0</v>
      </c>
      <c r="AN108" s="134"/>
      <c r="AO108" s="134">
        <v>3</v>
      </c>
      <c r="AP108" s="134"/>
      <c r="AQ108" s="134">
        <v>4</v>
      </c>
      <c r="AR108" s="134"/>
      <c r="AS108" s="134">
        <v>0</v>
      </c>
      <c r="AT108" s="134" t="s">
        <v>257</v>
      </c>
      <c r="AU108" s="134">
        <v>7</v>
      </c>
      <c r="AV108" s="134"/>
      <c r="AW108" s="145">
        <f>(AU108*3+AS108*3+AQ108*3+AO108*2+AM108*2+AK108*2+AI108*3+AG108*2+AE108*2+AC108*2+AA108*2+Y108*4+W108*2)/$AW$4</f>
        <v>3.566666666666667</v>
      </c>
      <c r="AX108" s="156">
        <f>(T108*2+R108*5+P108*3+N108*3+L108*2+J108*2+H108*3+F108*3+AU108*3+AS108*3+AQ108*3+AO108*2+AM108*2+AK108*2+AI108*3+AG108*2+AE108*2+AC108*2+AA108*2+Y108*4+W108*2)/55</f>
        <v>3.8181818181818183</v>
      </c>
      <c r="AY108" s="134">
        <v>5</v>
      </c>
      <c r="AZ108" s="134"/>
      <c r="BA108" s="134">
        <v>0</v>
      </c>
      <c r="BB108" s="134"/>
      <c r="BC108" s="134">
        <v>0</v>
      </c>
      <c r="BD108" s="134"/>
      <c r="BE108" s="134">
        <v>0</v>
      </c>
      <c r="BF108" s="134"/>
      <c r="BG108" s="157">
        <f>(BE108*$BE$4+BC108*$BC$4+BA108*$BA$4+AY108*$AY$4)/$BG$4</f>
        <v>1.1538461538461537</v>
      </c>
      <c r="BH108" s="158">
        <f>(AX108*$AX$4+BG108*$BG$4)/$BH$4</f>
        <v>3.293388429752066</v>
      </c>
      <c r="BI108" s="159"/>
      <c r="BJ108" s="159"/>
      <c r="BK108" s="134"/>
      <c r="BL108" s="134"/>
      <c r="BM108" s="160"/>
      <c r="BN108" s="160"/>
      <c r="BO108" s="134">
        <v>5</v>
      </c>
      <c r="BP108" s="136"/>
      <c r="BQ108" s="124">
        <v>0</v>
      </c>
      <c r="BR108" s="124"/>
    </row>
    <row r="109" spans="1:70" s="118" customFormat="1" ht="21" customHeight="1">
      <c r="A109" s="155">
        <v>42</v>
      </c>
      <c r="B109" s="161" t="s">
        <v>52</v>
      </c>
      <c r="C109" s="162" t="s">
        <v>275</v>
      </c>
      <c r="D109" s="163" t="s">
        <v>276</v>
      </c>
      <c r="E109" s="129"/>
      <c r="F109" s="134">
        <v>7</v>
      </c>
      <c r="G109" s="134"/>
      <c r="H109" s="134">
        <v>6</v>
      </c>
      <c r="I109" s="134"/>
      <c r="J109" s="134">
        <v>5</v>
      </c>
      <c r="K109" s="134"/>
      <c r="L109" s="134">
        <v>5</v>
      </c>
      <c r="M109" s="134"/>
      <c r="N109" s="134">
        <v>7</v>
      </c>
      <c r="O109" s="134"/>
      <c r="P109" s="134">
        <v>7</v>
      </c>
      <c r="Q109" s="134"/>
      <c r="R109" s="134">
        <v>6</v>
      </c>
      <c r="S109" s="134"/>
      <c r="T109" s="134">
        <v>0</v>
      </c>
      <c r="U109" s="134"/>
      <c r="V109" s="145">
        <f>(T109*2+R109*5+P109*3+N109*3+L109*2+J109*2+H109*3+F109*3)/23</f>
        <v>5.695652173913044</v>
      </c>
      <c r="W109" s="134">
        <v>7</v>
      </c>
      <c r="X109" s="134"/>
      <c r="Y109" s="134">
        <v>7</v>
      </c>
      <c r="Z109" s="134"/>
      <c r="AA109" s="134">
        <v>5</v>
      </c>
      <c r="AB109" s="134"/>
      <c r="AC109" s="134">
        <v>7</v>
      </c>
      <c r="AD109" s="134"/>
      <c r="AE109" s="134">
        <v>6</v>
      </c>
      <c r="AF109" s="134"/>
      <c r="AG109" s="134">
        <v>5</v>
      </c>
      <c r="AH109" s="134">
        <v>2</v>
      </c>
      <c r="AI109" s="134">
        <v>5</v>
      </c>
      <c r="AJ109" s="134"/>
      <c r="AK109" s="134">
        <v>6</v>
      </c>
      <c r="AL109" s="134"/>
      <c r="AM109" s="134">
        <v>0</v>
      </c>
      <c r="AN109" s="134"/>
      <c r="AO109" s="134">
        <v>7</v>
      </c>
      <c r="AP109" s="134"/>
      <c r="AQ109" s="134">
        <v>4</v>
      </c>
      <c r="AR109" s="134"/>
      <c r="AS109" s="134">
        <v>0</v>
      </c>
      <c r="AT109" s="134" t="s">
        <v>257</v>
      </c>
      <c r="AU109" s="134">
        <v>0</v>
      </c>
      <c r="AV109" s="134"/>
      <c r="AW109" s="145">
        <f>(AU109*3+AS109*3+AQ109*3+AO109*2+AM109*2+AK109*2+AI109*3+AG109*2+AE109*2+AC109*2+AA109*2+Y109*4+W109*2)/$AW$4</f>
        <v>4.7</v>
      </c>
      <c r="AX109" s="156">
        <f>(T109*2+R109*5+P109*3+N109*3+L109*2+J109*2+H109*3+F109*3+AU109*3+AS109*3+AQ109*3+AO109*2+AM109*2+AK109*2+AI109*3+AG109*2+AE109*2+AC109*2+AA109*2+Y109*4+W109*2)/55</f>
        <v>4.945454545454545</v>
      </c>
      <c r="AY109" s="134">
        <v>0</v>
      </c>
      <c r="AZ109" s="134"/>
      <c r="BA109" s="134">
        <v>6</v>
      </c>
      <c r="BB109" s="134"/>
      <c r="BC109" s="134">
        <v>4</v>
      </c>
      <c r="BD109" s="134"/>
      <c r="BE109" s="134">
        <v>5</v>
      </c>
      <c r="BF109" s="134"/>
      <c r="BG109" s="157">
        <f>(BE109*$BE$4+BC109*$BC$4+BA109*$BA$4+AY109*$AY$4)/$BG$4</f>
        <v>3.923076923076923</v>
      </c>
      <c r="BH109" s="158">
        <f>(AX109*$AX$4+BG109*$BG$4)/$BH$4</f>
        <v>4.7440771349862265</v>
      </c>
      <c r="BI109" s="159"/>
      <c r="BJ109" s="159"/>
      <c r="BK109" s="134"/>
      <c r="BL109" s="134"/>
      <c r="BM109" s="160"/>
      <c r="BN109" s="160"/>
      <c r="BO109" s="134">
        <v>7</v>
      </c>
      <c r="BP109" s="136"/>
      <c r="BQ109" s="124">
        <v>7</v>
      </c>
      <c r="BR109" s="124"/>
    </row>
    <row r="110" spans="1:70" s="118" customFormat="1" ht="20.25" customHeight="1">
      <c r="A110" s="155">
        <v>9</v>
      </c>
      <c r="B110" s="126" t="s">
        <v>50</v>
      </c>
      <c r="C110" s="127" t="s">
        <v>277</v>
      </c>
      <c r="D110" s="128" t="s">
        <v>201</v>
      </c>
      <c r="E110" s="129"/>
      <c r="F110" s="134">
        <v>6</v>
      </c>
      <c r="G110" s="134"/>
      <c r="H110" s="134">
        <v>5</v>
      </c>
      <c r="I110" s="134"/>
      <c r="J110" s="134">
        <v>5</v>
      </c>
      <c r="K110" s="134"/>
      <c r="L110" s="134">
        <v>5</v>
      </c>
      <c r="M110" s="134"/>
      <c r="N110" s="134">
        <v>6</v>
      </c>
      <c r="O110" s="134"/>
      <c r="P110" s="134">
        <v>6</v>
      </c>
      <c r="Q110" s="134"/>
      <c r="R110" s="134">
        <v>7</v>
      </c>
      <c r="S110" s="134"/>
      <c r="T110" s="134">
        <v>7</v>
      </c>
      <c r="U110" s="134"/>
      <c r="V110" s="145">
        <f>(T110*2+R110*5+P110*3+N110*3+L110*2+J110*2+H110*3+F110*3)/23</f>
        <v>6</v>
      </c>
      <c r="W110" s="134">
        <v>6</v>
      </c>
      <c r="X110" s="134"/>
      <c r="Y110" s="134">
        <v>7</v>
      </c>
      <c r="Z110" s="134"/>
      <c r="AA110" s="134">
        <v>0</v>
      </c>
      <c r="AB110" s="134"/>
      <c r="AC110" s="134">
        <v>5</v>
      </c>
      <c r="AD110" s="134"/>
      <c r="AE110" s="134">
        <v>5</v>
      </c>
      <c r="AF110" s="134"/>
      <c r="AG110" s="134">
        <v>4</v>
      </c>
      <c r="AH110" s="134">
        <v>3</v>
      </c>
      <c r="AI110" s="134">
        <v>5</v>
      </c>
      <c r="AJ110" s="134"/>
      <c r="AK110" s="134">
        <v>2</v>
      </c>
      <c r="AL110" s="134"/>
      <c r="AM110" s="134">
        <v>5</v>
      </c>
      <c r="AN110" s="134"/>
      <c r="AO110" s="134">
        <v>6</v>
      </c>
      <c r="AP110" s="134"/>
      <c r="AQ110" s="134">
        <v>4</v>
      </c>
      <c r="AR110" s="134"/>
      <c r="AS110" s="134">
        <v>0</v>
      </c>
      <c r="AT110" s="134" t="s">
        <v>257</v>
      </c>
      <c r="AU110" s="134">
        <v>6</v>
      </c>
      <c r="AV110" s="134"/>
      <c r="AW110" s="145">
        <f>(AU110*3+AS110*3+AQ110*3+AO110*2+AM110*2+AK110*2+AI110*3+AG110*2+AE110*2+AC110*2+AA110*2+Y110*4+W110*2)/$AW$4</f>
        <v>4.633333333333334</v>
      </c>
      <c r="AX110" s="156">
        <f>(T110*2+R110*5+P110*3+N110*3+L110*2+J110*2+H110*3+F110*3+AU110*3+AS110*3+AQ110*3+AO110*2+AM110*2+AK110*2+AI110*3+AG110*2+AE110*2+AC110*2+AA110*2+Y110*4+W110*2)/55</f>
        <v>5.036363636363636</v>
      </c>
      <c r="AY110" s="134">
        <v>6</v>
      </c>
      <c r="AZ110" s="134"/>
      <c r="BA110" s="134">
        <v>0</v>
      </c>
      <c r="BB110" s="134"/>
      <c r="BC110" s="134">
        <v>6</v>
      </c>
      <c r="BD110" s="134"/>
      <c r="BE110" s="134">
        <v>0</v>
      </c>
      <c r="BF110" s="134"/>
      <c r="BG110" s="157">
        <f>(BE110*$BE$4+BC110*$BC$4+BA110*$BA$4+AY110*$AY$4)/$BG$4</f>
        <v>2.3076923076923075</v>
      </c>
      <c r="BH110" s="158">
        <f>(AX110*$AX$4+BG110*$BG$4)/$BH$4</f>
        <v>4.498898071625344</v>
      </c>
      <c r="BI110" s="159"/>
      <c r="BJ110" s="159"/>
      <c r="BK110" s="134"/>
      <c r="BL110" s="134"/>
      <c r="BM110" s="160"/>
      <c r="BN110" s="160"/>
      <c r="BO110" s="134">
        <v>5</v>
      </c>
      <c r="BP110" s="134"/>
      <c r="BQ110" s="124">
        <v>5</v>
      </c>
      <c r="BR110" s="124"/>
    </row>
    <row r="111" spans="1:49" ht="15">
      <c r="A111" s="151"/>
      <c r="B111" s="164"/>
      <c r="C111" s="164"/>
      <c r="D111" s="164"/>
      <c r="E111" s="96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6"/>
      <c r="W111" s="165"/>
      <c r="X111" s="165"/>
      <c r="Y111" s="165"/>
      <c r="Z111" s="165"/>
      <c r="AA111" s="165"/>
      <c r="AB111" s="165"/>
      <c r="AC111" s="165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3"/>
    </row>
    <row r="112" spans="1:49" ht="15">
      <c r="A112" s="151"/>
      <c r="B112" s="164"/>
      <c r="C112" s="164"/>
      <c r="D112" s="167"/>
      <c r="E112" s="96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6"/>
      <c r="W112" s="165"/>
      <c r="X112" s="165"/>
      <c r="Y112" s="165"/>
      <c r="Z112" s="165"/>
      <c r="AA112" s="165"/>
      <c r="AB112" s="165"/>
      <c r="AC112" s="165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3"/>
    </row>
    <row r="113" spans="1:49" ht="15">
      <c r="A113" s="151"/>
      <c r="B113" s="164"/>
      <c r="C113" s="164"/>
      <c r="D113" s="167"/>
      <c r="E113" s="96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6"/>
      <c r="W113" s="165"/>
      <c r="X113" s="165"/>
      <c r="Y113" s="165"/>
      <c r="Z113" s="165"/>
      <c r="AA113" s="165"/>
      <c r="AB113" s="165"/>
      <c r="AC113" s="165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3"/>
    </row>
    <row r="114" spans="1:49" ht="15">
      <c r="A114" s="151"/>
      <c r="B114" s="164"/>
      <c r="C114" s="164"/>
      <c r="D114" s="167"/>
      <c r="E114" s="96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6"/>
      <c r="W114" s="165"/>
      <c r="X114" s="165"/>
      <c r="Y114" s="165"/>
      <c r="Z114" s="165"/>
      <c r="AA114" s="165"/>
      <c r="AB114" s="165"/>
      <c r="AC114" s="165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3"/>
    </row>
    <row r="115" spans="1:49" ht="15">
      <c r="A115" s="151"/>
      <c r="B115" s="164"/>
      <c r="C115" s="164"/>
      <c r="D115" s="167"/>
      <c r="E115" s="96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6"/>
      <c r="W115" s="165"/>
      <c r="X115" s="165"/>
      <c r="Y115" s="165"/>
      <c r="Z115" s="165"/>
      <c r="AA115" s="165"/>
      <c r="AB115" s="165"/>
      <c r="AC115" s="165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3"/>
    </row>
    <row r="116" spans="1:49" ht="15">
      <c r="A116" s="151"/>
      <c r="B116" s="164"/>
      <c r="C116" s="164"/>
      <c r="D116" s="167"/>
      <c r="E116" s="96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6"/>
      <c r="W116" s="165"/>
      <c r="X116" s="165"/>
      <c r="Y116" s="165"/>
      <c r="Z116" s="165"/>
      <c r="AA116" s="165"/>
      <c r="AB116" s="165"/>
      <c r="AC116" s="165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3"/>
    </row>
    <row r="117" spans="1:49" ht="15">
      <c r="A117" s="151"/>
      <c r="B117" s="164"/>
      <c r="C117" s="164"/>
      <c r="D117" s="167"/>
      <c r="E117" s="96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6"/>
      <c r="W117" s="165"/>
      <c r="X117" s="165"/>
      <c r="Y117" s="165"/>
      <c r="Z117" s="165"/>
      <c r="AA117" s="165"/>
      <c r="AB117" s="165"/>
      <c r="AC117" s="165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3"/>
    </row>
    <row r="118" spans="1:49" ht="15">
      <c r="A118" s="151"/>
      <c r="B118" s="164"/>
      <c r="C118" s="164"/>
      <c r="D118" s="167"/>
      <c r="E118" s="96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6"/>
      <c r="W118" s="165"/>
      <c r="X118" s="165"/>
      <c r="Y118" s="165"/>
      <c r="Z118" s="165"/>
      <c r="AA118" s="165"/>
      <c r="AB118" s="165"/>
      <c r="AC118" s="165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3"/>
    </row>
    <row r="119" spans="1:49" ht="15">
      <c r="A119" s="151"/>
      <c r="B119" s="164"/>
      <c r="C119" s="164"/>
      <c r="D119" s="167"/>
      <c r="E119" s="96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6"/>
      <c r="W119" s="165"/>
      <c r="X119" s="165"/>
      <c r="Y119" s="165"/>
      <c r="Z119" s="165"/>
      <c r="AA119" s="165"/>
      <c r="AB119" s="165"/>
      <c r="AC119" s="165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3"/>
    </row>
    <row r="120" spans="1:49" ht="15">
      <c r="A120" s="151"/>
      <c r="B120" s="164"/>
      <c r="C120" s="164"/>
      <c r="D120" s="167"/>
      <c r="E120" s="96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6"/>
      <c r="W120" s="165"/>
      <c r="X120" s="165"/>
      <c r="Y120" s="165"/>
      <c r="Z120" s="165"/>
      <c r="AA120" s="165"/>
      <c r="AB120" s="165"/>
      <c r="AC120" s="165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3"/>
    </row>
    <row r="121" spans="1:49" ht="15">
      <c r="A121" s="151"/>
      <c r="B121" s="164"/>
      <c r="C121" s="164"/>
      <c r="D121" s="167"/>
      <c r="E121" s="96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6"/>
      <c r="W121" s="165"/>
      <c r="X121" s="165"/>
      <c r="Y121" s="165"/>
      <c r="Z121" s="165"/>
      <c r="AA121" s="165"/>
      <c r="AB121" s="165"/>
      <c r="AC121" s="165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3"/>
    </row>
    <row r="122" spans="1:49" ht="15">
      <c r="A122" s="151"/>
      <c r="B122" s="164"/>
      <c r="C122" s="164"/>
      <c r="D122" s="167"/>
      <c r="E122" s="96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6"/>
      <c r="W122" s="165"/>
      <c r="X122" s="165"/>
      <c r="Y122" s="165"/>
      <c r="Z122" s="165"/>
      <c r="AA122" s="165"/>
      <c r="AB122" s="165"/>
      <c r="AC122" s="165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3"/>
    </row>
    <row r="123" spans="1:49" ht="15">
      <c r="A123" s="151"/>
      <c r="B123" s="151"/>
      <c r="C123" s="151"/>
      <c r="D123" s="168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3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3"/>
    </row>
    <row r="124" spans="1:49" ht="15">
      <c r="A124" s="151"/>
      <c r="B124" s="151"/>
      <c r="C124" s="151"/>
      <c r="D124" s="168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3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3"/>
    </row>
    <row r="125" spans="1:49" ht="15">
      <c r="A125" s="151"/>
      <c r="B125" s="151"/>
      <c r="C125" s="151"/>
      <c r="D125" s="168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3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3"/>
    </row>
    <row r="126" spans="1:49" ht="15">
      <c r="A126" s="151"/>
      <c r="B126" s="151"/>
      <c r="C126" s="151"/>
      <c r="D126" s="168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3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3"/>
    </row>
    <row r="127" spans="1:49" ht="15">
      <c r="A127" s="151"/>
      <c r="B127" s="151"/>
      <c r="C127" s="151"/>
      <c r="D127" s="168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3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3"/>
    </row>
    <row r="128" spans="1:49" ht="15">
      <c r="A128" s="151"/>
      <c r="B128" s="151"/>
      <c r="C128" s="151"/>
      <c r="D128" s="168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3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3"/>
    </row>
  </sheetData>
  <mergeCells count="29">
    <mergeCell ref="BK3:BL3"/>
    <mergeCell ref="BO3:BP3"/>
    <mergeCell ref="BQ3:BR3"/>
    <mergeCell ref="AY3:AZ3"/>
    <mergeCell ref="BA3:BB3"/>
    <mergeCell ref="BC3:BD3"/>
    <mergeCell ref="BE3:BF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P3:Q3"/>
    <mergeCell ref="R3:S3"/>
    <mergeCell ref="T3:U3"/>
    <mergeCell ref="W3:X3"/>
    <mergeCell ref="A1:O1"/>
    <mergeCell ref="F3:G3"/>
    <mergeCell ref="H3:I3"/>
    <mergeCell ref="J3:K3"/>
    <mergeCell ref="L3:M3"/>
    <mergeCell ref="N3:O3"/>
  </mergeCells>
  <conditionalFormatting sqref="BH1:BM86 BO1:BR86 BN1:BN4 F92:BP95 A108:BR110 F100:BP105 F97:BP97 BH87:BR90 BN85:BN86 B2:O66 P1:BG66 B67:BG90 A1:A90">
    <cfRule type="cellIs" priority="1" dxfId="0" operator="lessThan" stopIfTrue="1">
      <formula>5</formula>
    </cfRule>
  </conditionalFormatting>
  <conditionalFormatting sqref="BN5:BN84">
    <cfRule type="cellIs" priority="2" dxfId="1" operator="lessThan" stopIfTrue="1">
      <formula>"Khá"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84"/>
  <sheetViews>
    <sheetView tabSelected="1" workbookViewId="0" topLeftCell="BE31">
      <selection activeCell="I27" sqref="I27"/>
    </sheetView>
  </sheetViews>
  <sheetFormatPr defaultColWidth="9.00390625" defaultRowHeight="15.75"/>
  <cols>
    <col min="1" max="1" width="4.00390625" style="170" customWidth="1"/>
    <col min="2" max="2" width="14.75390625" style="170" customWidth="1"/>
    <col min="3" max="3" width="9.00390625" style="170" customWidth="1"/>
    <col min="4" max="4" width="11.875" style="171" customWidth="1"/>
    <col min="5" max="5" width="21.75390625" style="172" customWidth="1"/>
    <col min="6" max="23" width="4.125" style="173" customWidth="1"/>
    <col min="24" max="24" width="6.50390625" style="175" customWidth="1"/>
    <col min="25" max="32" width="4.125" style="173" customWidth="1"/>
    <col min="33" max="44" width="4.125" style="170" customWidth="1"/>
    <col min="45" max="46" width="4.125" style="173" customWidth="1"/>
    <col min="47" max="52" width="4.125" style="170" customWidth="1"/>
    <col min="53" max="53" width="6.50390625" style="176" customWidth="1"/>
    <col min="54" max="69" width="4.125" style="170" customWidth="1"/>
    <col min="70" max="70" width="7.50390625" style="177" customWidth="1"/>
    <col min="71" max="71" width="7.875" style="178" customWidth="1"/>
    <col min="72" max="75" width="6.75390625" style="178" customWidth="1"/>
    <col min="76" max="76" width="13.625" style="178" customWidth="1"/>
    <col min="77" max="78" width="4.125" style="170" customWidth="1"/>
    <col min="79" max="16384" width="9.00390625" style="170" customWidth="1"/>
  </cols>
  <sheetData>
    <row r="1" spans="1:20" ht="15.75">
      <c r="A1" s="169" t="s">
        <v>278</v>
      </c>
      <c r="Q1" s="170"/>
      <c r="R1" s="174"/>
      <c r="S1" s="174"/>
      <c r="T1" s="174"/>
    </row>
    <row r="2" spans="1:26" ht="21" customHeight="1">
      <c r="A2" s="179" t="s">
        <v>279</v>
      </c>
      <c r="B2" s="179"/>
      <c r="C2" s="179"/>
      <c r="D2" s="180"/>
      <c r="E2" s="181"/>
      <c r="F2" s="179"/>
      <c r="G2" s="179"/>
      <c r="H2" s="179"/>
      <c r="I2" s="179"/>
      <c r="J2" s="179"/>
      <c r="K2" s="179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78" s="33" customFormat="1" ht="62.25" customHeight="1">
      <c r="A3" s="183" t="s">
        <v>2</v>
      </c>
      <c r="B3" s="184" t="s">
        <v>280</v>
      </c>
      <c r="C3" s="185"/>
      <c r="D3" s="186" t="s">
        <v>4</v>
      </c>
      <c r="E3" s="187" t="s">
        <v>5</v>
      </c>
      <c r="F3" s="188" t="s">
        <v>281</v>
      </c>
      <c r="G3" s="189"/>
      <c r="H3" s="188" t="s">
        <v>282</v>
      </c>
      <c r="I3" s="189"/>
      <c r="J3" s="190" t="s">
        <v>283</v>
      </c>
      <c r="K3" s="189"/>
      <c r="L3" s="188" t="s">
        <v>284</v>
      </c>
      <c r="M3" s="189"/>
      <c r="N3" s="188" t="s">
        <v>10</v>
      </c>
      <c r="O3" s="189"/>
      <c r="P3" s="188" t="s">
        <v>285</v>
      </c>
      <c r="Q3" s="189"/>
      <c r="R3" s="188" t="s">
        <v>286</v>
      </c>
      <c r="S3" s="189"/>
      <c r="T3" s="190" t="s">
        <v>287</v>
      </c>
      <c r="U3" s="189"/>
      <c r="V3" s="188" t="s">
        <v>288</v>
      </c>
      <c r="W3" s="189"/>
      <c r="X3" s="191" t="s">
        <v>289</v>
      </c>
      <c r="Y3" s="188" t="s">
        <v>11</v>
      </c>
      <c r="Z3" s="189"/>
      <c r="AA3" s="188" t="s">
        <v>290</v>
      </c>
      <c r="AB3" s="189"/>
      <c r="AC3" s="188" t="s">
        <v>291</v>
      </c>
      <c r="AD3" s="189"/>
      <c r="AE3" s="188" t="s">
        <v>292</v>
      </c>
      <c r="AF3" s="189"/>
      <c r="AG3" s="188" t="s">
        <v>293</v>
      </c>
      <c r="AH3" s="189"/>
      <c r="AI3" s="188" t="s">
        <v>294</v>
      </c>
      <c r="AJ3" s="189"/>
      <c r="AK3" s="188" t="s">
        <v>295</v>
      </c>
      <c r="AL3" s="189"/>
      <c r="AM3" s="190" t="s">
        <v>296</v>
      </c>
      <c r="AN3" s="189"/>
      <c r="AO3" s="188" t="s">
        <v>297</v>
      </c>
      <c r="AP3" s="189"/>
      <c r="AQ3" s="188" t="s">
        <v>298</v>
      </c>
      <c r="AR3" s="189"/>
      <c r="AS3" s="188" t="s">
        <v>299</v>
      </c>
      <c r="AT3" s="189"/>
      <c r="AU3" s="188" t="s">
        <v>300</v>
      </c>
      <c r="AV3" s="189"/>
      <c r="AW3" s="188" t="s">
        <v>301</v>
      </c>
      <c r="AX3" s="189"/>
      <c r="AY3" s="188" t="s">
        <v>302</v>
      </c>
      <c r="AZ3" s="189"/>
      <c r="BA3" s="192" t="s">
        <v>303</v>
      </c>
      <c r="BB3" s="188" t="s">
        <v>304</v>
      </c>
      <c r="BC3" s="189"/>
      <c r="BD3" s="190" t="s">
        <v>305</v>
      </c>
      <c r="BE3" s="193"/>
      <c r="BF3" s="188" t="s">
        <v>306</v>
      </c>
      <c r="BG3" s="189"/>
      <c r="BH3" s="188" t="s">
        <v>307</v>
      </c>
      <c r="BI3" s="189"/>
      <c r="BJ3" s="188" t="s">
        <v>308</v>
      </c>
      <c r="BK3" s="189"/>
      <c r="BL3" s="188" t="s">
        <v>309</v>
      </c>
      <c r="BM3" s="189"/>
      <c r="BN3" s="188" t="s">
        <v>310</v>
      </c>
      <c r="BO3" s="189"/>
      <c r="BP3" s="188" t="s">
        <v>311</v>
      </c>
      <c r="BQ3" s="189"/>
      <c r="BR3" s="194" t="s">
        <v>312</v>
      </c>
      <c r="BS3" s="195" t="s">
        <v>313</v>
      </c>
      <c r="BT3" s="195" t="s">
        <v>36</v>
      </c>
      <c r="BU3" s="195" t="s">
        <v>37</v>
      </c>
      <c r="BV3" s="195" t="s">
        <v>314</v>
      </c>
      <c r="BW3" s="196" t="s">
        <v>315</v>
      </c>
      <c r="BX3" s="196"/>
      <c r="BY3" s="190" t="s">
        <v>316</v>
      </c>
      <c r="BZ3" s="189"/>
    </row>
    <row r="4" spans="1:78" ht="15.75">
      <c r="A4" s="197" t="s">
        <v>317</v>
      </c>
      <c r="B4" s="265"/>
      <c r="C4" s="265"/>
      <c r="D4" s="266"/>
      <c r="E4" s="267"/>
      <c r="F4" s="28">
        <v>4</v>
      </c>
      <c r="G4" s="28"/>
      <c r="H4" s="28">
        <v>3</v>
      </c>
      <c r="I4" s="28"/>
      <c r="J4" s="28">
        <v>2</v>
      </c>
      <c r="K4" s="28"/>
      <c r="L4" s="28">
        <v>5</v>
      </c>
      <c r="M4" s="28"/>
      <c r="N4" s="28">
        <v>4</v>
      </c>
      <c r="O4" s="28"/>
      <c r="P4" s="28">
        <v>2</v>
      </c>
      <c r="Q4" s="28"/>
      <c r="R4" s="28">
        <v>2</v>
      </c>
      <c r="S4" s="28"/>
      <c r="T4" s="30">
        <v>2</v>
      </c>
      <c r="U4" s="28"/>
      <c r="V4" s="28">
        <v>2</v>
      </c>
      <c r="W4" s="28"/>
      <c r="X4" s="268">
        <f>SUM(E4:V4)</f>
        <v>26</v>
      </c>
      <c r="Y4" s="28">
        <v>3</v>
      </c>
      <c r="Z4" s="28"/>
      <c r="AA4" s="28">
        <v>2</v>
      </c>
      <c r="AB4" s="28"/>
      <c r="AC4" s="28">
        <v>3</v>
      </c>
      <c r="AD4" s="28"/>
      <c r="AE4" s="28">
        <v>2</v>
      </c>
      <c r="AF4" s="28"/>
      <c r="AG4" s="28">
        <v>3</v>
      </c>
      <c r="AH4" s="28"/>
      <c r="AI4" s="28">
        <v>2</v>
      </c>
      <c r="AJ4" s="28"/>
      <c r="AK4" s="28">
        <v>2</v>
      </c>
      <c r="AL4" s="28"/>
      <c r="AM4" s="28">
        <v>2</v>
      </c>
      <c r="AN4" s="28"/>
      <c r="AO4" s="28">
        <v>3</v>
      </c>
      <c r="AP4" s="28"/>
      <c r="AQ4" s="28">
        <v>3</v>
      </c>
      <c r="AR4" s="28"/>
      <c r="AS4" s="28">
        <v>2</v>
      </c>
      <c r="AT4" s="28"/>
      <c r="AU4" s="28">
        <v>2</v>
      </c>
      <c r="AV4" s="28"/>
      <c r="AW4" s="28">
        <v>3</v>
      </c>
      <c r="AX4" s="28"/>
      <c r="AY4" s="28">
        <v>2</v>
      </c>
      <c r="AZ4" s="28"/>
      <c r="BA4" s="29">
        <f>SUM(Y4:AY4)</f>
        <v>34</v>
      </c>
      <c r="BB4" s="28">
        <v>2</v>
      </c>
      <c r="BC4" s="28"/>
      <c r="BD4" s="28">
        <v>2</v>
      </c>
      <c r="BE4" s="28"/>
      <c r="BF4" s="30">
        <v>3</v>
      </c>
      <c r="BG4" s="28"/>
      <c r="BH4" s="28">
        <v>2</v>
      </c>
      <c r="BI4" s="28"/>
      <c r="BJ4" s="28">
        <v>3</v>
      </c>
      <c r="BK4" s="28"/>
      <c r="BL4" s="28">
        <v>3</v>
      </c>
      <c r="BM4" s="28"/>
      <c r="BN4" s="28">
        <v>3</v>
      </c>
      <c r="BO4" s="28"/>
      <c r="BP4" s="28">
        <v>3</v>
      </c>
      <c r="BQ4" s="28"/>
      <c r="BR4" s="269">
        <f>SUM(BB4:BP4)</f>
        <v>21</v>
      </c>
      <c r="BS4" s="269">
        <f>X4+BA4+BR4</f>
        <v>81</v>
      </c>
      <c r="BT4" s="269">
        <v>3</v>
      </c>
      <c r="BU4" s="269">
        <v>4</v>
      </c>
      <c r="BV4" s="269"/>
      <c r="BW4" s="269">
        <f>SUM(BS4:BU4)</f>
        <v>88</v>
      </c>
      <c r="BX4" s="269"/>
      <c r="BY4" s="28"/>
      <c r="BZ4" s="28"/>
    </row>
    <row r="5" spans="1:78" ht="16.5" customHeight="1">
      <c r="A5" s="198">
        <v>1</v>
      </c>
      <c r="B5" s="261" t="s">
        <v>318</v>
      </c>
      <c r="C5" s="262" t="s">
        <v>319</v>
      </c>
      <c r="D5" s="214" t="s">
        <v>320</v>
      </c>
      <c r="E5" s="215" t="s">
        <v>321</v>
      </c>
      <c r="F5" s="200">
        <v>6</v>
      </c>
      <c r="G5" s="201"/>
      <c r="H5" s="201">
        <v>6</v>
      </c>
      <c r="I5" s="201"/>
      <c r="J5" s="201">
        <v>8</v>
      </c>
      <c r="K5" s="201"/>
      <c r="L5" s="201">
        <v>5</v>
      </c>
      <c r="M5" s="201"/>
      <c r="N5" s="201">
        <v>5</v>
      </c>
      <c r="O5" s="201"/>
      <c r="P5" s="201">
        <v>5</v>
      </c>
      <c r="Q5" s="201"/>
      <c r="R5" s="201">
        <v>7</v>
      </c>
      <c r="S5" s="201"/>
      <c r="T5" s="201">
        <v>5</v>
      </c>
      <c r="U5" s="201">
        <v>4</v>
      </c>
      <c r="V5" s="201">
        <v>6</v>
      </c>
      <c r="W5" s="201"/>
      <c r="X5" s="233">
        <f aca="true" t="shared" si="0" ref="X5:X32">(V5*2+T5*2+R5*2+P5*2+N5*4+L5*5+J5*2+H5*3+F5*4)/26</f>
        <v>5.730769230769231</v>
      </c>
      <c r="Y5" s="201">
        <v>7</v>
      </c>
      <c r="Z5" s="201"/>
      <c r="AA5" s="201">
        <v>5</v>
      </c>
      <c r="AB5" s="201"/>
      <c r="AC5" s="201">
        <v>6</v>
      </c>
      <c r="AD5" s="201"/>
      <c r="AE5" s="201">
        <v>7</v>
      </c>
      <c r="AF5" s="201"/>
      <c r="AG5" s="201">
        <v>7</v>
      </c>
      <c r="AH5" s="201"/>
      <c r="AI5" s="201">
        <v>7</v>
      </c>
      <c r="AJ5" s="201"/>
      <c r="AK5" s="201">
        <v>5</v>
      </c>
      <c r="AL5" s="201"/>
      <c r="AM5" s="201">
        <v>7</v>
      </c>
      <c r="AN5" s="201"/>
      <c r="AO5" s="201">
        <v>6</v>
      </c>
      <c r="AP5" s="201"/>
      <c r="AQ5" s="201">
        <v>7</v>
      </c>
      <c r="AR5" s="201"/>
      <c r="AS5" s="201">
        <v>7</v>
      </c>
      <c r="AT5" s="201"/>
      <c r="AU5" s="201">
        <v>6</v>
      </c>
      <c r="AV5" s="201"/>
      <c r="AW5" s="201">
        <v>7</v>
      </c>
      <c r="AX5" s="201"/>
      <c r="AY5" s="201">
        <v>8</v>
      </c>
      <c r="AZ5" s="201"/>
      <c r="BA5" s="233">
        <f aca="true" t="shared" si="1" ref="BA5:BA49">(AY5*2+AW5*3+AU5*2+AS5*2+AQ5*3+AO5*3+AM5*2+AK5*2+AI5*2+AG5*3+AE5*2+AC5*3+AA5*2+Y5*3)/34</f>
        <v>6.588235294117647</v>
      </c>
      <c r="BB5" s="201">
        <v>8</v>
      </c>
      <c r="BC5" s="201"/>
      <c r="BD5" s="201">
        <v>8</v>
      </c>
      <c r="BE5" s="201"/>
      <c r="BF5" s="201">
        <v>7</v>
      </c>
      <c r="BG5" s="201"/>
      <c r="BH5" s="201">
        <v>7</v>
      </c>
      <c r="BI5" s="201"/>
      <c r="BJ5" s="201">
        <v>5</v>
      </c>
      <c r="BK5" s="201"/>
      <c r="BL5" s="201">
        <v>6</v>
      </c>
      <c r="BM5" s="201"/>
      <c r="BN5" s="201">
        <v>5</v>
      </c>
      <c r="BO5" s="201"/>
      <c r="BP5" s="201">
        <v>8</v>
      </c>
      <c r="BQ5" s="201"/>
      <c r="BR5" s="263">
        <f aca="true" t="shared" si="2" ref="BR5:BR49">(BB5*$BB$4+BD5*$BD$4+BF5*$BF$4+BH5*$BH$4+BJ5*$BJ$4+BL5*$BL$4+BN5*$BN$4+BP5*$BP$4)/$BR$4</f>
        <v>6.619047619047619</v>
      </c>
      <c r="BS5" s="263">
        <f>(BR5*$BR$4+BA5*$BA$4+X5*$X$4)/$BS$4</f>
        <v>6.320987654320987</v>
      </c>
      <c r="BT5" s="232">
        <v>7</v>
      </c>
      <c r="BU5" s="232">
        <v>8</v>
      </c>
      <c r="BV5" s="232">
        <v>7</v>
      </c>
      <c r="BW5" s="204">
        <f>(BR5*$BR$4+BA5*$BA$4+X5*$X$4+BT5*3+BU5*4)/$BW$4</f>
        <v>6.420454545454546</v>
      </c>
      <c r="BX5" s="264" t="str">
        <f>IF(BW5&gt;=8.995,"XuÊt s¾c",IF(BW5&gt;=7.995,"Giái",IF(BW5&gt;=6.995,"Kh¸",IF(BW5&gt;=5.995,"Trung b×nh Kh¸",IF(BW5&gt;=4.995,"Trung b×nh",IF(BW5&gt;=3.995,"YÕu",IF(BW5&lt;3.995,"KÐm")))))))</f>
        <v>Trung b×nh Kh¸</v>
      </c>
      <c r="BY5" s="201">
        <v>8</v>
      </c>
      <c r="BZ5" s="201"/>
    </row>
    <row r="6" spans="1:78" ht="16.5" customHeight="1">
      <c r="A6" s="198">
        <v>2</v>
      </c>
      <c r="B6" s="205" t="s">
        <v>247</v>
      </c>
      <c r="C6" s="206" t="s">
        <v>67</v>
      </c>
      <c r="D6" s="207" t="s">
        <v>322</v>
      </c>
      <c r="E6" s="50" t="s">
        <v>323</v>
      </c>
      <c r="F6" s="55">
        <v>7</v>
      </c>
      <c r="G6" s="51"/>
      <c r="H6" s="51">
        <v>6</v>
      </c>
      <c r="I6" s="51"/>
      <c r="J6" s="51">
        <v>6</v>
      </c>
      <c r="K6" s="51"/>
      <c r="L6" s="51">
        <v>5</v>
      </c>
      <c r="M6" s="51"/>
      <c r="N6" s="51">
        <v>5</v>
      </c>
      <c r="O6" s="51"/>
      <c r="P6" s="51">
        <v>5</v>
      </c>
      <c r="Q6" s="51"/>
      <c r="R6" s="51">
        <v>7</v>
      </c>
      <c r="S6" s="51"/>
      <c r="T6" s="51">
        <v>5</v>
      </c>
      <c r="U6" s="51"/>
      <c r="V6" s="51">
        <v>5</v>
      </c>
      <c r="W6" s="51">
        <v>4</v>
      </c>
      <c r="X6" s="202">
        <f t="shared" si="0"/>
        <v>5.653846153846154</v>
      </c>
      <c r="Y6" s="51">
        <v>6</v>
      </c>
      <c r="Z6" s="51">
        <v>0</v>
      </c>
      <c r="AA6" s="51">
        <v>6</v>
      </c>
      <c r="AB6" s="51"/>
      <c r="AC6" s="51">
        <v>5</v>
      </c>
      <c r="AD6" s="51"/>
      <c r="AE6" s="51">
        <v>7</v>
      </c>
      <c r="AF6" s="51"/>
      <c r="AG6" s="51">
        <v>5</v>
      </c>
      <c r="AH6" s="67" t="s">
        <v>46</v>
      </c>
      <c r="AI6" s="51">
        <v>6</v>
      </c>
      <c r="AJ6" s="51">
        <v>0</v>
      </c>
      <c r="AK6" s="51">
        <v>5</v>
      </c>
      <c r="AL6" s="51"/>
      <c r="AM6" s="51">
        <v>8</v>
      </c>
      <c r="AN6" s="51"/>
      <c r="AO6" s="51">
        <v>7</v>
      </c>
      <c r="AP6" s="51"/>
      <c r="AQ6" s="51">
        <v>5</v>
      </c>
      <c r="AR6" s="208"/>
      <c r="AS6" s="51">
        <v>7</v>
      </c>
      <c r="AT6" s="51"/>
      <c r="AU6" s="208">
        <v>6</v>
      </c>
      <c r="AV6" s="208"/>
      <c r="AW6" s="208">
        <v>5</v>
      </c>
      <c r="AX6" s="208"/>
      <c r="AY6" s="208">
        <v>6</v>
      </c>
      <c r="AZ6" s="208"/>
      <c r="BA6" s="202">
        <f t="shared" si="1"/>
        <v>5.911764705882353</v>
      </c>
      <c r="BB6" s="51">
        <v>5</v>
      </c>
      <c r="BC6" s="208">
        <v>4</v>
      </c>
      <c r="BD6" s="51">
        <v>7</v>
      </c>
      <c r="BE6" s="208"/>
      <c r="BF6" s="208">
        <v>6</v>
      </c>
      <c r="BG6" s="208"/>
      <c r="BH6" s="51">
        <v>6</v>
      </c>
      <c r="BI6" s="208"/>
      <c r="BJ6" s="208">
        <v>5</v>
      </c>
      <c r="BK6" s="208"/>
      <c r="BL6" s="208">
        <v>6</v>
      </c>
      <c r="BM6" s="208"/>
      <c r="BN6" s="208">
        <v>6</v>
      </c>
      <c r="BO6" s="208"/>
      <c r="BP6" s="208">
        <v>5</v>
      </c>
      <c r="BQ6" s="208"/>
      <c r="BR6" s="203">
        <f t="shared" si="2"/>
        <v>5.714285714285714</v>
      </c>
      <c r="BS6" s="203">
        <f>(BR6*$BR$4+BA6*$BA$4+X6*$X$4)/$BS$4</f>
        <v>5.777777777777778</v>
      </c>
      <c r="BT6" s="51">
        <v>6</v>
      </c>
      <c r="BU6" s="51">
        <v>7</v>
      </c>
      <c r="BV6" s="51">
        <v>7</v>
      </c>
      <c r="BW6" s="204">
        <f>(BR6*$BR$4+BA6*$BA$4+X6*$X$4+BT6*3+BU6*4)/$BW$4</f>
        <v>5.840909090909091</v>
      </c>
      <c r="BX6" s="45" t="str">
        <f aca="true" t="shared" si="3" ref="BX6:BX49">IF(BW6&gt;=8.995,"XuÊt s¾c",IF(BW6&gt;=7.995,"Giái",IF(BW6&gt;=6.995,"Kh¸",IF(BW6&gt;=5.995,"Trung b×nh Kh¸",IF(BW6&gt;=4.995,"Trung b×nh",IF(BW6&gt;=3.995,"YÕu",IF(BW6&lt;3.995,"KÐm")))))))</f>
        <v>Trung b×nh</v>
      </c>
      <c r="BY6" s="51">
        <v>7</v>
      </c>
      <c r="BZ6" s="208"/>
    </row>
    <row r="7" spans="1:78" ht="16.5" customHeight="1">
      <c r="A7" s="198">
        <v>3</v>
      </c>
      <c r="B7" s="35" t="s">
        <v>324</v>
      </c>
      <c r="C7" s="59" t="s">
        <v>325</v>
      </c>
      <c r="D7" s="199" t="s">
        <v>326</v>
      </c>
      <c r="E7" s="50" t="s">
        <v>323</v>
      </c>
      <c r="F7" s="209">
        <v>5</v>
      </c>
      <c r="G7" s="210"/>
      <c r="H7" s="210">
        <v>7</v>
      </c>
      <c r="I7" s="210"/>
      <c r="J7" s="210">
        <v>7</v>
      </c>
      <c r="K7" s="210"/>
      <c r="L7" s="210">
        <v>5</v>
      </c>
      <c r="M7" s="210"/>
      <c r="N7" s="210">
        <v>6</v>
      </c>
      <c r="O7" s="210"/>
      <c r="P7" s="210">
        <v>5</v>
      </c>
      <c r="Q7" s="210"/>
      <c r="R7" s="210">
        <v>6</v>
      </c>
      <c r="S7" s="210"/>
      <c r="T7" s="210">
        <v>5</v>
      </c>
      <c r="U7" s="210"/>
      <c r="V7" s="210">
        <v>6</v>
      </c>
      <c r="W7" s="210"/>
      <c r="X7" s="202">
        <f t="shared" si="0"/>
        <v>5.6923076923076925</v>
      </c>
      <c r="Y7" s="210">
        <v>7</v>
      </c>
      <c r="Z7" s="210"/>
      <c r="AA7" s="210">
        <v>7</v>
      </c>
      <c r="AB7" s="210"/>
      <c r="AC7" s="210">
        <v>6</v>
      </c>
      <c r="AD7" s="210"/>
      <c r="AE7" s="210">
        <v>5</v>
      </c>
      <c r="AF7" s="210"/>
      <c r="AG7" s="210">
        <v>7</v>
      </c>
      <c r="AH7" s="210"/>
      <c r="AI7" s="210">
        <v>7</v>
      </c>
      <c r="AJ7" s="210"/>
      <c r="AK7" s="210">
        <v>5</v>
      </c>
      <c r="AL7" s="210">
        <v>4</v>
      </c>
      <c r="AM7" s="210">
        <v>6</v>
      </c>
      <c r="AN7" s="210"/>
      <c r="AO7" s="210">
        <v>5</v>
      </c>
      <c r="AP7" s="210"/>
      <c r="AQ7" s="210">
        <v>5</v>
      </c>
      <c r="AR7" s="211" t="s">
        <v>327</v>
      </c>
      <c r="AS7" s="210">
        <v>6</v>
      </c>
      <c r="AT7" s="210"/>
      <c r="AU7" s="210">
        <v>5</v>
      </c>
      <c r="AV7" s="210"/>
      <c r="AW7" s="210">
        <v>6</v>
      </c>
      <c r="AX7" s="210"/>
      <c r="AY7" s="210">
        <v>5</v>
      </c>
      <c r="AZ7" s="210"/>
      <c r="BA7" s="202">
        <f t="shared" si="1"/>
        <v>5.882352941176471</v>
      </c>
      <c r="BB7" s="210">
        <v>6</v>
      </c>
      <c r="BC7" s="210"/>
      <c r="BD7" s="210">
        <v>7</v>
      </c>
      <c r="BE7" s="210"/>
      <c r="BF7" s="210">
        <v>8</v>
      </c>
      <c r="BG7" s="210"/>
      <c r="BH7" s="210">
        <v>7</v>
      </c>
      <c r="BI7" s="210"/>
      <c r="BJ7" s="210">
        <v>7</v>
      </c>
      <c r="BK7" s="210"/>
      <c r="BL7" s="210">
        <v>6</v>
      </c>
      <c r="BM7" s="210"/>
      <c r="BN7" s="210">
        <v>6</v>
      </c>
      <c r="BO7" s="210"/>
      <c r="BP7" s="210">
        <v>6</v>
      </c>
      <c r="BQ7" s="210"/>
      <c r="BR7" s="203">
        <f t="shared" si="2"/>
        <v>6.619047619047619</v>
      </c>
      <c r="BS7" s="203">
        <f>(BR7*$BR$4+BA7*$BA$4+X7*$X$4)/$BS$4</f>
        <v>6.012345679012346</v>
      </c>
      <c r="BT7" s="51">
        <v>6</v>
      </c>
      <c r="BU7" s="51">
        <v>6</v>
      </c>
      <c r="BV7" s="51">
        <v>5</v>
      </c>
      <c r="BW7" s="204">
        <f>(BR7*$BR$4+BA7*$BA$4+X7*$X$4+BT7*3+BU7*4)/$BW$4</f>
        <v>6.011363636363637</v>
      </c>
      <c r="BX7" s="45" t="str">
        <f t="shared" si="3"/>
        <v>Trung b×nh Kh¸</v>
      </c>
      <c r="BY7" s="210">
        <v>6</v>
      </c>
      <c r="BZ7" s="210"/>
    </row>
    <row r="8" spans="1:78" ht="16.5" customHeight="1">
      <c r="A8" s="198">
        <v>4</v>
      </c>
      <c r="B8" s="35" t="s">
        <v>50</v>
      </c>
      <c r="C8" s="59" t="s">
        <v>76</v>
      </c>
      <c r="D8" s="199" t="s">
        <v>328</v>
      </c>
      <c r="E8" s="50" t="s">
        <v>329</v>
      </c>
      <c r="F8" s="55">
        <v>7</v>
      </c>
      <c r="G8" s="51"/>
      <c r="H8" s="51">
        <v>7</v>
      </c>
      <c r="I8" s="51"/>
      <c r="J8" s="51">
        <v>7</v>
      </c>
      <c r="K8" s="51"/>
      <c r="L8" s="51">
        <v>6</v>
      </c>
      <c r="M8" s="51"/>
      <c r="N8" s="51">
        <v>7</v>
      </c>
      <c r="O8" s="51"/>
      <c r="P8" s="51">
        <v>8</v>
      </c>
      <c r="Q8" s="51"/>
      <c r="R8" s="51">
        <v>7</v>
      </c>
      <c r="S8" s="51"/>
      <c r="T8" s="51">
        <v>5</v>
      </c>
      <c r="U8" s="51"/>
      <c r="V8" s="51">
        <v>7</v>
      </c>
      <c r="W8" s="51"/>
      <c r="X8" s="202">
        <f t="shared" si="0"/>
        <v>6.730769230769231</v>
      </c>
      <c r="Y8" s="51">
        <v>7</v>
      </c>
      <c r="Z8" s="51"/>
      <c r="AA8" s="51">
        <v>5</v>
      </c>
      <c r="AB8" s="51"/>
      <c r="AC8" s="51">
        <v>8</v>
      </c>
      <c r="AD8" s="51"/>
      <c r="AE8" s="51">
        <v>7</v>
      </c>
      <c r="AF8" s="51"/>
      <c r="AG8" s="51">
        <v>6</v>
      </c>
      <c r="AH8" s="51"/>
      <c r="AI8" s="51">
        <v>7</v>
      </c>
      <c r="AJ8" s="51"/>
      <c r="AK8" s="51">
        <v>6</v>
      </c>
      <c r="AL8" s="51"/>
      <c r="AM8" s="51">
        <v>6</v>
      </c>
      <c r="AN8" s="51"/>
      <c r="AO8" s="51">
        <v>5</v>
      </c>
      <c r="AP8" s="51"/>
      <c r="AQ8" s="51">
        <v>6</v>
      </c>
      <c r="AR8" s="51"/>
      <c r="AS8" s="51">
        <v>7</v>
      </c>
      <c r="AT8" s="51"/>
      <c r="AU8" s="51">
        <v>8</v>
      </c>
      <c r="AV8" s="51"/>
      <c r="AW8" s="51">
        <v>6</v>
      </c>
      <c r="AX8" s="51"/>
      <c r="AY8" s="51">
        <v>8</v>
      </c>
      <c r="AZ8" s="51"/>
      <c r="BA8" s="202">
        <f t="shared" si="1"/>
        <v>6.529411764705882</v>
      </c>
      <c r="BB8" s="51">
        <v>7</v>
      </c>
      <c r="BC8" s="51"/>
      <c r="BD8" s="51">
        <v>9</v>
      </c>
      <c r="BE8" s="51"/>
      <c r="BF8" s="51">
        <v>6</v>
      </c>
      <c r="BG8" s="51"/>
      <c r="BH8" s="51">
        <v>7</v>
      </c>
      <c r="BI8" s="51"/>
      <c r="BJ8" s="51">
        <v>7</v>
      </c>
      <c r="BK8" s="51"/>
      <c r="BL8" s="51">
        <v>7</v>
      </c>
      <c r="BM8" s="51"/>
      <c r="BN8" s="51">
        <v>7</v>
      </c>
      <c r="BO8" s="51"/>
      <c r="BP8" s="51">
        <v>7</v>
      </c>
      <c r="BQ8" s="51"/>
      <c r="BR8" s="203">
        <f t="shared" si="2"/>
        <v>7.0476190476190474</v>
      </c>
      <c r="BS8" s="203">
        <f>(BR8*$BR$4+BA8*$BA$4+X8*$X$4)/$BS$4</f>
        <v>6.728395061728395</v>
      </c>
      <c r="BT8" s="51">
        <v>7</v>
      </c>
      <c r="BU8" s="51">
        <v>9</v>
      </c>
      <c r="BV8" s="51">
        <v>8</v>
      </c>
      <c r="BW8" s="204">
        <f>(BR8*$BR$4+BA8*$BA$4+X8*$X$4+BT8*3+BU8*4)/$BW$4</f>
        <v>6.840909090909091</v>
      </c>
      <c r="BX8" s="45" t="str">
        <f t="shared" si="3"/>
        <v>Trung b×nh Kh¸</v>
      </c>
      <c r="BY8" s="51">
        <v>8</v>
      </c>
      <c r="BZ8" s="51"/>
    </row>
    <row r="9" spans="1:78" ht="16.5" customHeight="1">
      <c r="A9" s="198">
        <v>5</v>
      </c>
      <c r="B9" s="35" t="s">
        <v>169</v>
      </c>
      <c r="C9" s="59" t="s">
        <v>76</v>
      </c>
      <c r="D9" s="199" t="s">
        <v>330</v>
      </c>
      <c r="E9" s="50" t="s">
        <v>331</v>
      </c>
      <c r="F9" s="55">
        <v>7</v>
      </c>
      <c r="G9" s="51"/>
      <c r="H9" s="51">
        <v>8</v>
      </c>
      <c r="I9" s="51"/>
      <c r="J9" s="51">
        <v>7</v>
      </c>
      <c r="K9" s="51"/>
      <c r="L9" s="51">
        <v>6</v>
      </c>
      <c r="M9" s="51"/>
      <c r="N9" s="51">
        <v>6</v>
      </c>
      <c r="O9" s="51"/>
      <c r="P9" s="51">
        <v>7</v>
      </c>
      <c r="Q9" s="51"/>
      <c r="R9" s="51">
        <v>7</v>
      </c>
      <c r="S9" s="51"/>
      <c r="T9" s="51">
        <v>5</v>
      </c>
      <c r="U9" s="51"/>
      <c r="V9" s="51">
        <v>6</v>
      </c>
      <c r="W9" s="51"/>
      <c r="X9" s="202">
        <f t="shared" si="0"/>
        <v>6.538461538461538</v>
      </c>
      <c r="Y9" s="51">
        <v>6</v>
      </c>
      <c r="Z9" s="51">
        <v>4</v>
      </c>
      <c r="AA9" s="51">
        <v>6</v>
      </c>
      <c r="AB9" s="51"/>
      <c r="AC9" s="51">
        <v>7</v>
      </c>
      <c r="AD9" s="51"/>
      <c r="AE9" s="51">
        <v>8</v>
      </c>
      <c r="AF9" s="51"/>
      <c r="AG9" s="51">
        <v>6</v>
      </c>
      <c r="AH9" s="51"/>
      <c r="AI9" s="51">
        <v>6</v>
      </c>
      <c r="AJ9" s="51"/>
      <c r="AK9" s="51">
        <v>6</v>
      </c>
      <c r="AL9" s="51"/>
      <c r="AM9" s="51">
        <v>7</v>
      </c>
      <c r="AN9" s="51"/>
      <c r="AO9" s="51">
        <v>5</v>
      </c>
      <c r="AP9" s="51"/>
      <c r="AQ9" s="51">
        <v>5</v>
      </c>
      <c r="AR9" s="51"/>
      <c r="AS9" s="51">
        <v>7</v>
      </c>
      <c r="AT9" s="51"/>
      <c r="AU9" s="51">
        <v>5</v>
      </c>
      <c r="AV9" s="51"/>
      <c r="AW9" s="51">
        <v>5</v>
      </c>
      <c r="AX9" s="51"/>
      <c r="AY9" s="51">
        <v>8</v>
      </c>
      <c r="AZ9" s="51"/>
      <c r="BA9" s="202">
        <f t="shared" si="1"/>
        <v>6.117647058823529</v>
      </c>
      <c r="BB9" s="51">
        <v>7</v>
      </c>
      <c r="BC9" s="51"/>
      <c r="BD9" s="51">
        <v>7</v>
      </c>
      <c r="BE9" s="51"/>
      <c r="BF9" s="51">
        <v>6</v>
      </c>
      <c r="BG9" s="51"/>
      <c r="BH9" s="51">
        <v>6</v>
      </c>
      <c r="BI9" s="51"/>
      <c r="BJ9" s="51">
        <v>6</v>
      </c>
      <c r="BK9" s="51"/>
      <c r="BL9" s="51">
        <v>6</v>
      </c>
      <c r="BM9" s="51"/>
      <c r="BN9" s="51">
        <v>6</v>
      </c>
      <c r="BO9" s="51"/>
      <c r="BP9" s="51">
        <v>6</v>
      </c>
      <c r="BQ9" s="51"/>
      <c r="BR9" s="203">
        <f t="shared" si="2"/>
        <v>6.190476190476191</v>
      </c>
      <c r="BS9" s="203">
        <f>(BR9*$BR$4+BA9*$BA$4+X9*$X$4)/$BS$4</f>
        <v>6.271604938271605</v>
      </c>
      <c r="BT9" s="51">
        <v>7</v>
      </c>
      <c r="BU9" s="51">
        <v>8</v>
      </c>
      <c r="BV9" s="51">
        <v>8</v>
      </c>
      <c r="BW9" s="204">
        <f>(BR9*$BR$4+BA9*$BA$4+X9*$X$4+BT9*3+BU9*4)/$BW$4</f>
        <v>6.375</v>
      </c>
      <c r="BX9" s="45" t="str">
        <f t="shared" si="3"/>
        <v>Trung b×nh Kh¸</v>
      </c>
      <c r="BY9" s="51">
        <v>8</v>
      </c>
      <c r="BZ9" s="51"/>
    </row>
    <row r="10" spans="1:78" ht="16.5" customHeight="1">
      <c r="A10" s="198">
        <v>6</v>
      </c>
      <c r="B10" s="35" t="s">
        <v>332</v>
      </c>
      <c r="C10" s="59" t="s">
        <v>333</v>
      </c>
      <c r="D10" s="199" t="s">
        <v>334</v>
      </c>
      <c r="E10" s="50" t="s">
        <v>335</v>
      </c>
      <c r="F10" s="55">
        <v>6</v>
      </c>
      <c r="G10" s="51"/>
      <c r="H10" s="51">
        <v>7</v>
      </c>
      <c r="I10" s="51"/>
      <c r="J10" s="51">
        <v>7</v>
      </c>
      <c r="K10" s="51"/>
      <c r="L10" s="51">
        <v>6</v>
      </c>
      <c r="M10" s="51"/>
      <c r="N10" s="51">
        <v>6</v>
      </c>
      <c r="O10" s="51"/>
      <c r="P10" s="51">
        <v>6</v>
      </c>
      <c r="Q10" s="51"/>
      <c r="R10" s="51">
        <v>7</v>
      </c>
      <c r="S10" s="51"/>
      <c r="T10" s="51">
        <v>5</v>
      </c>
      <c r="U10" s="51"/>
      <c r="V10" s="51">
        <v>6</v>
      </c>
      <c r="W10" s="51"/>
      <c r="X10" s="202">
        <f t="shared" si="0"/>
        <v>6.1923076923076925</v>
      </c>
      <c r="Y10" s="51">
        <v>7</v>
      </c>
      <c r="Z10" s="51"/>
      <c r="AA10" s="51">
        <v>5</v>
      </c>
      <c r="AB10" s="51"/>
      <c r="AC10" s="51">
        <v>7</v>
      </c>
      <c r="AD10" s="51"/>
      <c r="AE10" s="51">
        <v>6</v>
      </c>
      <c r="AF10" s="51"/>
      <c r="AG10" s="51">
        <v>7</v>
      </c>
      <c r="AH10" s="51"/>
      <c r="AI10" s="51">
        <v>7</v>
      </c>
      <c r="AJ10" s="51"/>
      <c r="AK10" s="51">
        <v>5</v>
      </c>
      <c r="AL10" s="51"/>
      <c r="AM10" s="51">
        <v>5</v>
      </c>
      <c r="AN10" s="51"/>
      <c r="AO10" s="51">
        <v>5</v>
      </c>
      <c r="AP10" s="51"/>
      <c r="AQ10" s="51">
        <v>6</v>
      </c>
      <c r="AR10" s="51"/>
      <c r="AS10" s="51">
        <v>6</v>
      </c>
      <c r="AT10" s="51"/>
      <c r="AU10" s="51">
        <v>7</v>
      </c>
      <c r="AV10" s="51"/>
      <c r="AW10" s="51">
        <v>7</v>
      </c>
      <c r="AX10" s="51"/>
      <c r="AY10" s="51">
        <v>7</v>
      </c>
      <c r="AZ10" s="51"/>
      <c r="BA10" s="202">
        <f t="shared" si="1"/>
        <v>6.264705882352941</v>
      </c>
      <c r="BB10" s="51">
        <v>6</v>
      </c>
      <c r="BC10" s="51"/>
      <c r="BD10" s="51">
        <v>7</v>
      </c>
      <c r="BE10" s="51"/>
      <c r="BF10" s="51">
        <v>7</v>
      </c>
      <c r="BG10" s="51"/>
      <c r="BH10" s="51">
        <v>6</v>
      </c>
      <c r="BI10" s="51"/>
      <c r="BJ10" s="51">
        <v>7</v>
      </c>
      <c r="BK10" s="51"/>
      <c r="BL10" s="51">
        <v>7</v>
      </c>
      <c r="BM10" s="51"/>
      <c r="BN10" s="51">
        <v>6</v>
      </c>
      <c r="BO10" s="51"/>
      <c r="BP10" s="51">
        <v>6</v>
      </c>
      <c r="BQ10" s="51"/>
      <c r="BR10" s="203">
        <f t="shared" si="2"/>
        <v>6.523809523809524</v>
      </c>
      <c r="BS10" s="203">
        <f>(BR10*$BR$4+BA10*$BA$4+X10*$X$4)/$BS$4</f>
        <v>6.308641975308642</v>
      </c>
      <c r="BT10" s="51">
        <v>7</v>
      </c>
      <c r="BU10" s="51">
        <v>8</v>
      </c>
      <c r="BV10" s="51">
        <v>7</v>
      </c>
      <c r="BW10" s="204">
        <f>(BR10*$BR$4+BA10*$BA$4+X10*$X$4+BT10*3+BU10*4)/$BW$4</f>
        <v>6.409090909090909</v>
      </c>
      <c r="BX10" s="45" t="str">
        <f t="shared" si="3"/>
        <v>Trung b×nh Kh¸</v>
      </c>
      <c r="BY10" s="51">
        <v>8</v>
      </c>
      <c r="BZ10" s="51"/>
    </row>
    <row r="11" spans="1:78" ht="16.5" customHeight="1">
      <c r="A11" s="198">
        <v>7</v>
      </c>
      <c r="B11" s="35" t="s">
        <v>91</v>
      </c>
      <c r="C11" s="59" t="s">
        <v>336</v>
      </c>
      <c r="D11" s="199" t="s">
        <v>337</v>
      </c>
      <c r="E11" s="50" t="s">
        <v>338</v>
      </c>
      <c r="F11" s="55">
        <v>5</v>
      </c>
      <c r="G11" s="51"/>
      <c r="H11" s="51">
        <v>7</v>
      </c>
      <c r="I11" s="51"/>
      <c r="J11" s="51">
        <v>8</v>
      </c>
      <c r="K11" s="51"/>
      <c r="L11" s="51">
        <v>5</v>
      </c>
      <c r="M11" s="51"/>
      <c r="N11" s="51">
        <v>6</v>
      </c>
      <c r="O11" s="51"/>
      <c r="P11" s="51">
        <v>7</v>
      </c>
      <c r="Q11" s="51"/>
      <c r="R11" s="51">
        <v>7</v>
      </c>
      <c r="S11" s="51"/>
      <c r="T11" s="51">
        <v>5</v>
      </c>
      <c r="U11" s="51"/>
      <c r="V11" s="51">
        <v>6</v>
      </c>
      <c r="W11" s="51"/>
      <c r="X11" s="202">
        <f>(V11*2+T11*2+R11*2+P11*2+N11*4+L11*5+J11*2+H11*3+F11*4)/26</f>
        <v>6</v>
      </c>
      <c r="Y11" s="51">
        <v>8</v>
      </c>
      <c r="Z11" s="51"/>
      <c r="AA11" s="51">
        <v>7</v>
      </c>
      <c r="AB11" s="51"/>
      <c r="AC11" s="51">
        <v>7</v>
      </c>
      <c r="AD11" s="51"/>
      <c r="AE11" s="51">
        <v>8</v>
      </c>
      <c r="AF11" s="51"/>
      <c r="AG11" s="51">
        <v>7</v>
      </c>
      <c r="AH11" s="51"/>
      <c r="AI11" s="51">
        <v>8</v>
      </c>
      <c r="AJ11" s="51"/>
      <c r="AK11" s="51">
        <v>7</v>
      </c>
      <c r="AL11" s="51"/>
      <c r="AM11" s="51">
        <v>6</v>
      </c>
      <c r="AN11" s="51"/>
      <c r="AO11" s="51">
        <v>5</v>
      </c>
      <c r="AP11" s="51"/>
      <c r="AQ11" s="51">
        <v>7</v>
      </c>
      <c r="AR11" s="51"/>
      <c r="AS11" s="51">
        <v>6</v>
      </c>
      <c r="AT11" s="51"/>
      <c r="AU11" s="51">
        <v>8</v>
      </c>
      <c r="AV11" s="51"/>
      <c r="AW11" s="51">
        <v>8</v>
      </c>
      <c r="AX11" s="51"/>
      <c r="AY11" s="51">
        <v>8</v>
      </c>
      <c r="AZ11" s="51"/>
      <c r="BA11" s="202">
        <f t="shared" si="1"/>
        <v>7.117647058823529</v>
      </c>
      <c r="BB11" s="51">
        <v>7</v>
      </c>
      <c r="BC11" s="51"/>
      <c r="BD11" s="51">
        <v>9</v>
      </c>
      <c r="BE11" s="51"/>
      <c r="BF11" s="51">
        <v>9</v>
      </c>
      <c r="BG11" s="51"/>
      <c r="BH11" s="51">
        <v>7</v>
      </c>
      <c r="BI11" s="51"/>
      <c r="BJ11" s="51">
        <v>7</v>
      </c>
      <c r="BK11" s="51"/>
      <c r="BL11" s="51">
        <v>7</v>
      </c>
      <c r="BM11" s="51"/>
      <c r="BN11" s="51">
        <v>6</v>
      </c>
      <c r="BO11" s="51"/>
      <c r="BP11" s="51">
        <v>8</v>
      </c>
      <c r="BQ11" s="51"/>
      <c r="BR11" s="203">
        <f t="shared" si="2"/>
        <v>7.476190476190476</v>
      </c>
      <c r="BS11" s="203">
        <f>(BR11*$BR$4+BA11*$BA$4+X11*$X$4)/$BS$4</f>
        <v>6.851851851851852</v>
      </c>
      <c r="BT11" s="51">
        <v>6</v>
      </c>
      <c r="BU11" s="51">
        <v>7</v>
      </c>
      <c r="BV11" s="51">
        <v>8</v>
      </c>
      <c r="BW11" s="204">
        <f>(BR11*$BR$4+BA11*$BA$4+X11*$X$4+BT11*3+BU11*4)/$BW$4</f>
        <v>6.829545454545454</v>
      </c>
      <c r="BX11" s="45" t="str">
        <f t="shared" si="3"/>
        <v>Trung b×nh Kh¸</v>
      </c>
      <c r="BY11" s="51">
        <v>8</v>
      </c>
      <c r="BZ11" s="51"/>
    </row>
    <row r="12" spans="1:78" ht="16.5" customHeight="1">
      <c r="A12" s="198">
        <v>8</v>
      </c>
      <c r="B12" s="35" t="s">
        <v>339</v>
      </c>
      <c r="C12" s="59" t="s">
        <v>340</v>
      </c>
      <c r="D12" s="199" t="s">
        <v>341</v>
      </c>
      <c r="E12" s="50" t="s">
        <v>342</v>
      </c>
      <c r="F12" s="55">
        <v>7</v>
      </c>
      <c r="G12" s="51"/>
      <c r="H12" s="51">
        <v>8</v>
      </c>
      <c r="I12" s="51"/>
      <c r="J12" s="51">
        <v>8</v>
      </c>
      <c r="K12" s="51"/>
      <c r="L12" s="51">
        <v>7</v>
      </c>
      <c r="M12" s="51"/>
      <c r="N12" s="51">
        <v>7</v>
      </c>
      <c r="O12" s="51"/>
      <c r="P12" s="51">
        <v>8</v>
      </c>
      <c r="Q12" s="51"/>
      <c r="R12" s="51">
        <v>7</v>
      </c>
      <c r="S12" s="51"/>
      <c r="T12" s="51">
        <v>5</v>
      </c>
      <c r="U12" s="51"/>
      <c r="V12" s="51">
        <v>5</v>
      </c>
      <c r="W12" s="51"/>
      <c r="X12" s="202">
        <f t="shared" si="0"/>
        <v>6.961538461538462</v>
      </c>
      <c r="Y12" s="51">
        <v>9</v>
      </c>
      <c r="Z12" s="51"/>
      <c r="AA12" s="51">
        <v>8</v>
      </c>
      <c r="AB12" s="51"/>
      <c r="AC12" s="51">
        <v>8</v>
      </c>
      <c r="AD12" s="51"/>
      <c r="AE12" s="51">
        <v>8</v>
      </c>
      <c r="AF12" s="51"/>
      <c r="AG12" s="51">
        <v>8</v>
      </c>
      <c r="AH12" s="51"/>
      <c r="AI12" s="51">
        <v>8</v>
      </c>
      <c r="AJ12" s="51"/>
      <c r="AK12" s="51">
        <v>5</v>
      </c>
      <c r="AL12" s="51"/>
      <c r="AM12" s="51">
        <v>7</v>
      </c>
      <c r="AN12" s="51"/>
      <c r="AO12" s="51">
        <v>6</v>
      </c>
      <c r="AP12" s="51"/>
      <c r="AQ12" s="51">
        <v>7</v>
      </c>
      <c r="AR12" s="51"/>
      <c r="AS12" s="51">
        <v>8</v>
      </c>
      <c r="AT12" s="51"/>
      <c r="AU12" s="51">
        <v>8</v>
      </c>
      <c r="AV12" s="51"/>
      <c r="AW12" s="51">
        <v>7</v>
      </c>
      <c r="AX12" s="51"/>
      <c r="AY12" s="51">
        <v>8</v>
      </c>
      <c r="AZ12" s="51"/>
      <c r="BA12" s="202">
        <f t="shared" si="1"/>
        <v>7.5</v>
      </c>
      <c r="BB12" s="51">
        <v>8</v>
      </c>
      <c r="BC12" s="51"/>
      <c r="BD12" s="51">
        <v>8</v>
      </c>
      <c r="BE12" s="51"/>
      <c r="BF12" s="51">
        <v>9</v>
      </c>
      <c r="BG12" s="51"/>
      <c r="BH12" s="51">
        <v>8</v>
      </c>
      <c r="BI12" s="51"/>
      <c r="BJ12" s="51">
        <v>7</v>
      </c>
      <c r="BK12" s="51"/>
      <c r="BL12" s="51">
        <v>7</v>
      </c>
      <c r="BM12" s="51"/>
      <c r="BN12" s="51">
        <v>7</v>
      </c>
      <c r="BO12" s="51"/>
      <c r="BP12" s="51">
        <v>8</v>
      </c>
      <c r="BQ12" s="51"/>
      <c r="BR12" s="203">
        <f>(BB12*$BB$4+BD12*$BD$4+BF12*$BF$4+BH12*$BH$4+BJ12*$BJ$4+BL12*$BL$4+BN12*$BN$4+BP12*$BP$4)/$BR$4</f>
        <v>7.714285714285714</v>
      </c>
      <c r="BS12" s="203">
        <f>(BR12*$BR$4+BA12*$BA$4+X12*$X$4)/$BS$4</f>
        <v>7.382716049382716</v>
      </c>
      <c r="BT12" s="51">
        <v>7</v>
      </c>
      <c r="BU12" s="51">
        <v>7</v>
      </c>
      <c r="BV12" s="51">
        <v>6</v>
      </c>
      <c r="BW12" s="204">
        <f>(BR12*$BR$4+BA12*$BA$4+X12*$X$4+BT12*3+BU12*4)/$BW$4</f>
        <v>7.3522727272727275</v>
      </c>
      <c r="BX12" s="45" t="str">
        <f t="shared" si="3"/>
        <v>Kh¸</v>
      </c>
      <c r="BY12" s="51">
        <v>8</v>
      </c>
      <c r="BZ12" s="51"/>
    </row>
    <row r="13" spans="1:78" ht="16.5" customHeight="1">
      <c r="A13" s="198">
        <v>9</v>
      </c>
      <c r="B13" s="35" t="s">
        <v>343</v>
      </c>
      <c r="C13" s="59" t="s">
        <v>104</v>
      </c>
      <c r="D13" s="199" t="s">
        <v>344</v>
      </c>
      <c r="E13" s="50" t="s">
        <v>331</v>
      </c>
      <c r="F13" s="55">
        <v>7</v>
      </c>
      <c r="G13" s="51"/>
      <c r="H13" s="51">
        <v>7</v>
      </c>
      <c r="I13" s="51"/>
      <c r="J13" s="51">
        <v>7</v>
      </c>
      <c r="K13" s="51"/>
      <c r="L13" s="51">
        <v>6</v>
      </c>
      <c r="M13" s="51"/>
      <c r="N13" s="51">
        <v>5</v>
      </c>
      <c r="O13" s="51"/>
      <c r="P13" s="51">
        <v>8</v>
      </c>
      <c r="Q13" s="51"/>
      <c r="R13" s="51">
        <v>6</v>
      </c>
      <c r="S13" s="51"/>
      <c r="T13" s="51">
        <v>5</v>
      </c>
      <c r="U13" s="51"/>
      <c r="V13" s="51">
        <v>6</v>
      </c>
      <c r="W13" s="51"/>
      <c r="X13" s="202">
        <f t="shared" si="0"/>
        <v>6.269230769230769</v>
      </c>
      <c r="Y13" s="51">
        <v>7</v>
      </c>
      <c r="Z13" s="51"/>
      <c r="AA13" s="51">
        <v>5</v>
      </c>
      <c r="AB13" s="51"/>
      <c r="AC13" s="51">
        <v>7</v>
      </c>
      <c r="AD13" s="51"/>
      <c r="AE13" s="51">
        <v>7</v>
      </c>
      <c r="AF13" s="51"/>
      <c r="AG13" s="51">
        <v>6</v>
      </c>
      <c r="AH13" s="51"/>
      <c r="AI13" s="51">
        <v>5</v>
      </c>
      <c r="AJ13" s="51"/>
      <c r="AK13" s="51">
        <v>6</v>
      </c>
      <c r="AL13" s="51"/>
      <c r="AM13" s="51">
        <v>5</v>
      </c>
      <c r="AN13" s="51"/>
      <c r="AO13" s="51">
        <v>7</v>
      </c>
      <c r="AP13" s="51"/>
      <c r="AQ13" s="51">
        <v>6</v>
      </c>
      <c r="AR13" s="51"/>
      <c r="AS13" s="51">
        <v>6</v>
      </c>
      <c r="AT13" s="51"/>
      <c r="AU13" s="51">
        <v>6</v>
      </c>
      <c r="AV13" s="51"/>
      <c r="AW13" s="51">
        <v>5</v>
      </c>
      <c r="AX13" s="51"/>
      <c r="AY13" s="51">
        <v>7</v>
      </c>
      <c r="AZ13" s="51"/>
      <c r="BA13" s="202">
        <f t="shared" si="1"/>
        <v>6.117647058823529</v>
      </c>
      <c r="BB13" s="51">
        <v>7</v>
      </c>
      <c r="BC13" s="51"/>
      <c r="BD13" s="51">
        <v>8</v>
      </c>
      <c r="BE13" s="51"/>
      <c r="BF13" s="51">
        <v>7</v>
      </c>
      <c r="BG13" s="51"/>
      <c r="BH13" s="51">
        <v>7</v>
      </c>
      <c r="BI13" s="51"/>
      <c r="BJ13" s="51">
        <v>7</v>
      </c>
      <c r="BK13" s="51"/>
      <c r="BL13" s="51">
        <v>6</v>
      </c>
      <c r="BM13" s="51"/>
      <c r="BN13" s="51">
        <v>6</v>
      </c>
      <c r="BO13" s="51"/>
      <c r="BP13" s="51">
        <v>7</v>
      </c>
      <c r="BQ13" s="51"/>
      <c r="BR13" s="203">
        <f t="shared" si="2"/>
        <v>6.809523809523809</v>
      </c>
      <c r="BS13" s="203">
        <f>(BR13*$BR$4+BA13*$BA$4+X13*$X$4)/$BS$4</f>
        <v>6.345679012345679</v>
      </c>
      <c r="BT13" s="51">
        <v>8</v>
      </c>
      <c r="BU13" s="51">
        <v>7</v>
      </c>
      <c r="BV13" s="51">
        <v>8</v>
      </c>
      <c r="BW13" s="204">
        <f>(BR13*$BR$4+BA13*$BA$4+X13*$X$4+BT13*3+BU13*4)/$BW$4</f>
        <v>6.431818181818182</v>
      </c>
      <c r="BX13" s="45" t="str">
        <f t="shared" si="3"/>
        <v>Trung b×nh Kh¸</v>
      </c>
      <c r="BY13" s="51">
        <v>7</v>
      </c>
      <c r="BZ13" s="51"/>
    </row>
    <row r="14" spans="1:78" ht="16.5" customHeight="1">
      <c r="A14" s="198">
        <v>10</v>
      </c>
      <c r="B14" s="35" t="s">
        <v>345</v>
      </c>
      <c r="C14" s="59" t="s">
        <v>109</v>
      </c>
      <c r="D14" s="199" t="s">
        <v>346</v>
      </c>
      <c r="E14" s="50" t="s">
        <v>331</v>
      </c>
      <c r="F14" s="55">
        <v>7</v>
      </c>
      <c r="G14" s="51"/>
      <c r="H14" s="51">
        <v>7</v>
      </c>
      <c r="I14" s="51"/>
      <c r="J14" s="51">
        <v>7</v>
      </c>
      <c r="K14" s="51"/>
      <c r="L14" s="51">
        <v>6</v>
      </c>
      <c r="M14" s="51"/>
      <c r="N14" s="51">
        <v>6</v>
      </c>
      <c r="O14" s="51"/>
      <c r="P14" s="51">
        <v>7</v>
      </c>
      <c r="Q14" s="51"/>
      <c r="R14" s="51">
        <v>7</v>
      </c>
      <c r="S14" s="51"/>
      <c r="T14" s="51">
        <v>5</v>
      </c>
      <c r="U14" s="51"/>
      <c r="V14" s="51">
        <v>7</v>
      </c>
      <c r="W14" s="51"/>
      <c r="X14" s="202">
        <f t="shared" si="0"/>
        <v>6.5</v>
      </c>
      <c r="Y14" s="51">
        <v>8</v>
      </c>
      <c r="Z14" s="51"/>
      <c r="AA14" s="51">
        <v>5</v>
      </c>
      <c r="AB14" s="51"/>
      <c r="AC14" s="51">
        <v>7</v>
      </c>
      <c r="AD14" s="51"/>
      <c r="AE14" s="51">
        <v>8</v>
      </c>
      <c r="AF14" s="51"/>
      <c r="AG14" s="51">
        <v>6</v>
      </c>
      <c r="AH14" s="51"/>
      <c r="AI14" s="51">
        <v>6</v>
      </c>
      <c r="AJ14" s="67" t="s">
        <v>46</v>
      </c>
      <c r="AK14" s="51">
        <v>6</v>
      </c>
      <c r="AL14" s="51"/>
      <c r="AM14" s="51">
        <v>6</v>
      </c>
      <c r="AN14" s="51"/>
      <c r="AO14" s="51">
        <v>5</v>
      </c>
      <c r="AP14" s="51"/>
      <c r="AQ14" s="51">
        <v>7</v>
      </c>
      <c r="AR14" s="51"/>
      <c r="AS14" s="51">
        <v>6</v>
      </c>
      <c r="AT14" s="51"/>
      <c r="AU14" s="51">
        <v>7</v>
      </c>
      <c r="AV14" s="51"/>
      <c r="AW14" s="51">
        <v>6</v>
      </c>
      <c r="AX14" s="51"/>
      <c r="AY14" s="51">
        <v>7</v>
      </c>
      <c r="AZ14" s="51"/>
      <c r="BA14" s="202">
        <f t="shared" si="1"/>
        <v>6.4411764705882355</v>
      </c>
      <c r="BB14" s="51">
        <v>5</v>
      </c>
      <c r="BC14" s="51"/>
      <c r="BD14" s="51">
        <v>8</v>
      </c>
      <c r="BE14" s="51"/>
      <c r="BF14" s="51">
        <v>6</v>
      </c>
      <c r="BG14" s="51"/>
      <c r="BH14" s="51">
        <v>7</v>
      </c>
      <c r="BI14" s="51"/>
      <c r="BJ14" s="51">
        <v>5</v>
      </c>
      <c r="BK14" s="51"/>
      <c r="BL14" s="51">
        <v>7</v>
      </c>
      <c r="BM14" s="51"/>
      <c r="BN14" s="51">
        <v>6</v>
      </c>
      <c r="BO14" s="51"/>
      <c r="BP14" s="51">
        <v>7</v>
      </c>
      <c r="BQ14" s="51"/>
      <c r="BR14" s="203">
        <f t="shared" si="2"/>
        <v>6.333333333333333</v>
      </c>
      <c r="BS14" s="203">
        <f>(BR14*$BR$4+BA14*$BA$4+X14*$X$4)/$BS$4</f>
        <v>6.432098765432099</v>
      </c>
      <c r="BT14" s="51">
        <v>7</v>
      </c>
      <c r="BU14" s="51">
        <v>7</v>
      </c>
      <c r="BV14" s="51">
        <v>7</v>
      </c>
      <c r="BW14" s="204">
        <f>(BR14*$BR$4+BA14*$BA$4+X14*$X$4+BT14*3+BU14*4)/$BW$4</f>
        <v>6.4772727272727275</v>
      </c>
      <c r="BX14" s="45" t="str">
        <f t="shared" si="3"/>
        <v>Trung b×nh Kh¸</v>
      </c>
      <c r="BY14" s="51">
        <v>7</v>
      </c>
      <c r="BZ14" s="51"/>
    </row>
    <row r="15" spans="1:78" ht="16.5" customHeight="1">
      <c r="A15" s="198">
        <v>11</v>
      </c>
      <c r="B15" s="205" t="s">
        <v>50</v>
      </c>
      <c r="C15" s="206" t="s">
        <v>347</v>
      </c>
      <c r="D15" s="207" t="s">
        <v>348</v>
      </c>
      <c r="E15" s="50" t="s">
        <v>323</v>
      </c>
      <c r="F15" s="55">
        <v>6</v>
      </c>
      <c r="G15" s="51"/>
      <c r="H15" s="51">
        <v>6</v>
      </c>
      <c r="I15" s="51"/>
      <c r="J15" s="51">
        <v>7</v>
      </c>
      <c r="K15" s="51"/>
      <c r="L15" s="51">
        <v>5</v>
      </c>
      <c r="M15" s="51"/>
      <c r="N15" s="51">
        <v>5</v>
      </c>
      <c r="O15" s="51"/>
      <c r="P15" s="51">
        <v>6</v>
      </c>
      <c r="Q15" s="51"/>
      <c r="R15" s="51">
        <v>7</v>
      </c>
      <c r="S15" s="51"/>
      <c r="T15" s="51">
        <v>5</v>
      </c>
      <c r="U15" s="51"/>
      <c r="V15" s="51">
        <v>6</v>
      </c>
      <c r="W15" s="51">
        <v>2</v>
      </c>
      <c r="X15" s="202">
        <f t="shared" si="0"/>
        <v>5.730769230769231</v>
      </c>
      <c r="Y15" s="51">
        <v>7</v>
      </c>
      <c r="Z15" s="51"/>
      <c r="AA15" s="51">
        <v>5</v>
      </c>
      <c r="AB15" s="51"/>
      <c r="AC15" s="51">
        <v>6</v>
      </c>
      <c r="AD15" s="51"/>
      <c r="AE15" s="51">
        <v>8</v>
      </c>
      <c r="AF15" s="51"/>
      <c r="AG15" s="51">
        <v>7</v>
      </c>
      <c r="AH15" s="51"/>
      <c r="AI15" s="51">
        <v>7</v>
      </c>
      <c r="AJ15" s="51"/>
      <c r="AK15" s="51">
        <v>6</v>
      </c>
      <c r="AL15" s="51"/>
      <c r="AM15" s="51">
        <v>5</v>
      </c>
      <c r="AN15" s="51"/>
      <c r="AO15" s="51">
        <v>7</v>
      </c>
      <c r="AP15" s="51"/>
      <c r="AQ15" s="51">
        <v>5</v>
      </c>
      <c r="AR15" s="51"/>
      <c r="AS15" s="51">
        <v>6</v>
      </c>
      <c r="AT15" s="51"/>
      <c r="AU15" s="51">
        <v>7</v>
      </c>
      <c r="AV15" s="51"/>
      <c r="AW15" s="51">
        <v>7</v>
      </c>
      <c r="AX15" s="51"/>
      <c r="AY15" s="51">
        <v>8</v>
      </c>
      <c r="AZ15" s="51"/>
      <c r="BA15" s="202">
        <f t="shared" si="1"/>
        <v>6.5</v>
      </c>
      <c r="BB15" s="51">
        <v>7</v>
      </c>
      <c r="BC15" s="51"/>
      <c r="BD15" s="51">
        <v>7</v>
      </c>
      <c r="BE15" s="51"/>
      <c r="BF15" s="51">
        <v>7</v>
      </c>
      <c r="BG15" s="51"/>
      <c r="BH15" s="51">
        <v>7</v>
      </c>
      <c r="BI15" s="51"/>
      <c r="BJ15" s="51">
        <v>6</v>
      </c>
      <c r="BK15" s="51"/>
      <c r="BL15" s="51">
        <v>6</v>
      </c>
      <c r="BM15" s="51"/>
      <c r="BN15" s="51">
        <v>7</v>
      </c>
      <c r="BO15" s="51"/>
      <c r="BP15" s="51">
        <v>7</v>
      </c>
      <c r="BQ15" s="51"/>
      <c r="BR15" s="203">
        <f t="shared" si="2"/>
        <v>6.714285714285714</v>
      </c>
      <c r="BS15" s="203">
        <f>(BR15*$BR$4+BA15*$BA$4+X15*$X$4)/$BS$4</f>
        <v>6.308641975308642</v>
      </c>
      <c r="BT15" s="51">
        <v>7</v>
      </c>
      <c r="BU15" s="51">
        <v>6</v>
      </c>
      <c r="BV15" s="51">
        <v>7</v>
      </c>
      <c r="BW15" s="204">
        <f>(BR15*$BR$4+BA15*$BA$4+X15*$X$4+BT15*3+BU15*4)/$BW$4</f>
        <v>6.318181818181818</v>
      </c>
      <c r="BX15" s="45" t="str">
        <f t="shared" si="3"/>
        <v>Trung b×nh Kh¸</v>
      </c>
      <c r="BY15" s="51">
        <v>6</v>
      </c>
      <c r="BZ15" s="51"/>
    </row>
    <row r="16" spans="1:78" ht="16.5" customHeight="1">
      <c r="A16" s="198">
        <v>12</v>
      </c>
      <c r="B16" s="35" t="s">
        <v>349</v>
      </c>
      <c r="C16" s="59" t="s">
        <v>131</v>
      </c>
      <c r="D16" s="199" t="s">
        <v>350</v>
      </c>
      <c r="E16" s="50" t="s">
        <v>351</v>
      </c>
      <c r="F16" s="55">
        <v>7</v>
      </c>
      <c r="G16" s="51"/>
      <c r="H16" s="51">
        <v>7</v>
      </c>
      <c r="I16" s="51"/>
      <c r="J16" s="51">
        <v>6</v>
      </c>
      <c r="K16" s="51"/>
      <c r="L16" s="51">
        <v>6</v>
      </c>
      <c r="M16" s="51"/>
      <c r="N16" s="51">
        <v>7</v>
      </c>
      <c r="O16" s="51"/>
      <c r="P16" s="51">
        <v>6</v>
      </c>
      <c r="Q16" s="51"/>
      <c r="R16" s="51">
        <v>7</v>
      </c>
      <c r="S16" s="51"/>
      <c r="T16" s="51">
        <v>5</v>
      </c>
      <c r="U16" s="51"/>
      <c r="V16" s="51">
        <v>5</v>
      </c>
      <c r="W16" s="51"/>
      <c r="X16" s="202">
        <f t="shared" si="0"/>
        <v>6.346153846153846</v>
      </c>
      <c r="Y16" s="51">
        <v>7</v>
      </c>
      <c r="Z16" s="51"/>
      <c r="AA16" s="51">
        <v>5</v>
      </c>
      <c r="AB16" s="51"/>
      <c r="AC16" s="51">
        <v>7</v>
      </c>
      <c r="AD16" s="51"/>
      <c r="AE16" s="51">
        <v>7</v>
      </c>
      <c r="AF16" s="51"/>
      <c r="AG16" s="51">
        <v>6</v>
      </c>
      <c r="AH16" s="51"/>
      <c r="AI16" s="51">
        <v>5</v>
      </c>
      <c r="AJ16" s="51"/>
      <c r="AK16" s="51">
        <v>6</v>
      </c>
      <c r="AL16" s="51"/>
      <c r="AM16" s="51">
        <v>7</v>
      </c>
      <c r="AN16" s="51"/>
      <c r="AO16" s="51">
        <v>6</v>
      </c>
      <c r="AP16" s="51"/>
      <c r="AQ16" s="51">
        <v>7</v>
      </c>
      <c r="AR16" s="51"/>
      <c r="AS16" s="51">
        <v>7</v>
      </c>
      <c r="AT16" s="51"/>
      <c r="AU16" s="51">
        <v>5</v>
      </c>
      <c r="AV16" s="51"/>
      <c r="AW16" s="51">
        <v>7</v>
      </c>
      <c r="AX16" s="51"/>
      <c r="AY16" s="51">
        <v>6</v>
      </c>
      <c r="AZ16" s="51"/>
      <c r="BA16" s="202">
        <f t="shared" si="1"/>
        <v>6.352941176470588</v>
      </c>
      <c r="BB16" s="51">
        <v>6</v>
      </c>
      <c r="BC16" s="51"/>
      <c r="BD16" s="51">
        <v>6</v>
      </c>
      <c r="BE16" s="51"/>
      <c r="BF16" s="51">
        <v>7</v>
      </c>
      <c r="BG16" s="51"/>
      <c r="BH16" s="51">
        <v>7</v>
      </c>
      <c r="BI16" s="51"/>
      <c r="BJ16" s="51">
        <v>6</v>
      </c>
      <c r="BK16" s="51"/>
      <c r="BL16" s="51">
        <v>5</v>
      </c>
      <c r="BM16" s="51"/>
      <c r="BN16" s="51">
        <v>6</v>
      </c>
      <c r="BO16" s="51"/>
      <c r="BP16" s="51">
        <v>7</v>
      </c>
      <c r="BQ16" s="51"/>
      <c r="BR16" s="203">
        <f t="shared" si="2"/>
        <v>6.238095238095238</v>
      </c>
      <c r="BS16" s="203">
        <f>(BR16*$BR$4+BA16*$BA$4+X16*$X$4)/$BS$4</f>
        <v>6.320987654320987</v>
      </c>
      <c r="BT16" s="51">
        <v>6</v>
      </c>
      <c r="BU16" s="51">
        <v>7</v>
      </c>
      <c r="BV16" s="51">
        <v>7</v>
      </c>
      <c r="BW16" s="204">
        <f>(BR16*$BR$4+BA16*$BA$4+X16*$X$4+BT16*3+BU16*4)/$BW$4</f>
        <v>6.340909090909091</v>
      </c>
      <c r="BX16" s="45" t="str">
        <f t="shared" si="3"/>
        <v>Trung b×nh Kh¸</v>
      </c>
      <c r="BY16" s="51">
        <v>7</v>
      </c>
      <c r="BZ16" s="51"/>
    </row>
    <row r="17" spans="1:78" ht="16.5" customHeight="1">
      <c r="A17" s="198">
        <v>13</v>
      </c>
      <c r="B17" s="35" t="s">
        <v>50</v>
      </c>
      <c r="C17" s="59" t="s">
        <v>133</v>
      </c>
      <c r="D17" s="199" t="s">
        <v>352</v>
      </c>
      <c r="E17" s="50" t="s">
        <v>353</v>
      </c>
      <c r="F17" s="55">
        <v>5</v>
      </c>
      <c r="G17" s="51"/>
      <c r="H17" s="51">
        <v>7</v>
      </c>
      <c r="I17" s="51"/>
      <c r="J17" s="51">
        <v>6</v>
      </c>
      <c r="K17" s="51"/>
      <c r="L17" s="51">
        <v>6</v>
      </c>
      <c r="M17" s="51"/>
      <c r="N17" s="51">
        <v>6</v>
      </c>
      <c r="O17" s="51"/>
      <c r="P17" s="51">
        <v>6</v>
      </c>
      <c r="Q17" s="51"/>
      <c r="R17" s="51">
        <v>5</v>
      </c>
      <c r="S17" s="51"/>
      <c r="T17" s="51">
        <v>5</v>
      </c>
      <c r="U17" s="51">
        <v>4</v>
      </c>
      <c r="V17" s="51">
        <v>5</v>
      </c>
      <c r="W17" s="51"/>
      <c r="X17" s="202">
        <f t="shared" si="0"/>
        <v>5.730769230769231</v>
      </c>
      <c r="Y17" s="51">
        <v>6</v>
      </c>
      <c r="Z17" s="51"/>
      <c r="AA17" s="51">
        <v>6</v>
      </c>
      <c r="AB17" s="51"/>
      <c r="AC17" s="51">
        <v>6</v>
      </c>
      <c r="AD17" s="51"/>
      <c r="AE17" s="51">
        <v>6</v>
      </c>
      <c r="AF17" s="51"/>
      <c r="AG17" s="51">
        <v>6</v>
      </c>
      <c r="AH17" s="51"/>
      <c r="AI17" s="51">
        <v>5</v>
      </c>
      <c r="AJ17" s="51">
        <v>4</v>
      </c>
      <c r="AK17" s="51">
        <v>5</v>
      </c>
      <c r="AL17" s="51"/>
      <c r="AM17" s="51">
        <v>5</v>
      </c>
      <c r="AN17" s="51"/>
      <c r="AO17" s="51">
        <v>6</v>
      </c>
      <c r="AP17" s="51"/>
      <c r="AQ17" s="51">
        <v>6</v>
      </c>
      <c r="AR17" s="51"/>
      <c r="AS17" s="51">
        <v>6</v>
      </c>
      <c r="AT17" s="51"/>
      <c r="AU17" s="51">
        <v>5</v>
      </c>
      <c r="AV17" s="51"/>
      <c r="AW17" s="51">
        <v>5</v>
      </c>
      <c r="AX17" s="51"/>
      <c r="AY17" s="51">
        <v>6</v>
      </c>
      <c r="AZ17" s="51"/>
      <c r="BA17" s="202">
        <f t="shared" si="1"/>
        <v>5.676470588235294</v>
      </c>
      <c r="BB17" s="51">
        <v>5</v>
      </c>
      <c r="BC17" s="51"/>
      <c r="BD17" s="51">
        <v>6</v>
      </c>
      <c r="BE17" s="51"/>
      <c r="BF17" s="51">
        <v>6</v>
      </c>
      <c r="BG17" s="51"/>
      <c r="BH17" s="51">
        <v>6</v>
      </c>
      <c r="BI17" s="51"/>
      <c r="BJ17" s="51">
        <v>6</v>
      </c>
      <c r="BK17" s="51"/>
      <c r="BL17" s="51">
        <v>5</v>
      </c>
      <c r="BM17" s="51"/>
      <c r="BN17" s="51">
        <v>6</v>
      </c>
      <c r="BO17" s="51"/>
      <c r="BP17" s="51">
        <v>6</v>
      </c>
      <c r="BQ17" s="51"/>
      <c r="BR17" s="203">
        <f t="shared" si="2"/>
        <v>5.761904761904762</v>
      </c>
      <c r="BS17" s="203">
        <f>(BR17*$BR$4+BA17*$BA$4+X17*$X$4)/$BS$4</f>
        <v>5.716049382716049</v>
      </c>
      <c r="BT17" s="51">
        <v>7</v>
      </c>
      <c r="BU17" s="51">
        <v>6</v>
      </c>
      <c r="BV17" s="51">
        <v>6</v>
      </c>
      <c r="BW17" s="204">
        <f>(BR17*$BR$4+BA17*$BA$4+X17*$X$4+BT17*3+BU17*4)/$BW$4</f>
        <v>5.7727272727272725</v>
      </c>
      <c r="BX17" s="45" t="str">
        <f t="shared" si="3"/>
        <v>Trung b×nh</v>
      </c>
      <c r="BY17" s="51">
        <v>8</v>
      </c>
      <c r="BZ17" s="51"/>
    </row>
    <row r="18" spans="1:78" ht="16.5" customHeight="1">
      <c r="A18" s="198">
        <v>14</v>
      </c>
      <c r="B18" s="205" t="s">
        <v>73</v>
      </c>
      <c r="C18" s="206" t="s">
        <v>136</v>
      </c>
      <c r="D18" s="207" t="s">
        <v>171</v>
      </c>
      <c r="E18" s="91" t="s">
        <v>354</v>
      </c>
      <c r="F18" s="55">
        <v>7</v>
      </c>
      <c r="G18" s="51"/>
      <c r="H18" s="51">
        <v>8</v>
      </c>
      <c r="I18" s="51"/>
      <c r="J18" s="51">
        <v>7</v>
      </c>
      <c r="K18" s="51"/>
      <c r="L18" s="51">
        <v>6</v>
      </c>
      <c r="M18" s="51"/>
      <c r="N18" s="51">
        <v>5</v>
      </c>
      <c r="O18" s="51"/>
      <c r="P18" s="51">
        <v>7</v>
      </c>
      <c r="Q18" s="51"/>
      <c r="R18" s="51">
        <v>7</v>
      </c>
      <c r="S18" s="51"/>
      <c r="T18" s="51">
        <v>5</v>
      </c>
      <c r="U18" s="51"/>
      <c r="V18" s="51">
        <v>5</v>
      </c>
      <c r="W18" s="51"/>
      <c r="X18" s="202">
        <f t="shared" si="0"/>
        <v>6.3076923076923075</v>
      </c>
      <c r="Y18" s="51">
        <v>7</v>
      </c>
      <c r="Z18" s="51"/>
      <c r="AA18" s="51">
        <v>6</v>
      </c>
      <c r="AB18" s="51"/>
      <c r="AC18" s="51">
        <v>7</v>
      </c>
      <c r="AD18" s="51"/>
      <c r="AE18" s="51">
        <v>6</v>
      </c>
      <c r="AF18" s="51"/>
      <c r="AG18" s="51">
        <v>6</v>
      </c>
      <c r="AH18" s="51"/>
      <c r="AI18" s="51">
        <v>5</v>
      </c>
      <c r="AJ18" s="51"/>
      <c r="AK18" s="51">
        <v>6</v>
      </c>
      <c r="AL18" s="51"/>
      <c r="AM18" s="51">
        <v>6</v>
      </c>
      <c r="AN18" s="51"/>
      <c r="AO18" s="51">
        <v>5</v>
      </c>
      <c r="AP18" s="51"/>
      <c r="AQ18" s="51">
        <v>7</v>
      </c>
      <c r="AR18" s="51"/>
      <c r="AS18" s="51">
        <v>7</v>
      </c>
      <c r="AT18" s="51"/>
      <c r="AU18" s="51">
        <v>8</v>
      </c>
      <c r="AV18" s="51"/>
      <c r="AW18" s="51">
        <v>6</v>
      </c>
      <c r="AX18" s="67" t="s">
        <v>72</v>
      </c>
      <c r="AY18" s="51">
        <v>7</v>
      </c>
      <c r="AZ18" s="51"/>
      <c r="BA18" s="202">
        <f t="shared" si="1"/>
        <v>6.352941176470588</v>
      </c>
      <c r="BB18" s="51">
        <v>5</v>
      </c>
      <c r="BC18" s="51">
        <v>4</v>
      </c>
      <c r="BD18" s="51">
        <v>7</v>
      </c>
      <c r="BE18" s="51"/>
      <c r="BF18" s="51">
        <v>7</v>
      </c>
      <c r="BG18" s="51"/>
      <c r="BH18" s="51">
        <v>6</v>
      </c>
      <c r="BI18" s="51"/>
      <c r="BJ18" s="51">
        <v>5</v>
      </c>
      <c r="BK18" s="51"/>
      <c r="BL18" s="51">
        <v>5</v>
      </c>
      <c r="BM18" s="51"/>
      <c r="BN18" s="51">
        <v>6</v>
      </c>
      <c r="BO18" s="51"/>
      <c r="BP18" s="51">
        <v>7</v>
      </c>
      <c r="BQ18" s="51"/>
      <c r="BR18" s="203">
        <f t="shared" si="2"/>
        <v>6</v>
      </c>
      <c r="BS18" s="203">
        <f>(BR18*$BR$4+BA18*$BA$4+X18*$X$4)/$BS$4</f>
        <v>6.246913580246914</v>
      </c>
      <c r="BT18" s="51">
        <v>7</v>
      </c>
      <c r="BU18" s="51">
        <v>6</v>
      </c>
      <c r="BV18" s="51">
        <v>7</v>
      </c>
      <c r="BW18" s="204">
        <f>(BR18*$BR$4+BA18*$BA$4+X18*$X$4+BT18*3+BU18*4)/$BW$4</f>
        <v>6.261363636363637</v>
      </c>
      <c r="BX18" s="45" t="str">
        <f t="shared" si="3"/>
        <v>Trung b×nh Kh¸</v>
      </c>
      <c r="BY18" s="51">
        <v>7</v>
      </c>
      <c r="BZ18" s="51"/>
    </row>
    <row r="19" spans="1:78" ht="16.5" customHeight="1">
      <c r="A19" s="198">
        <v>15</v>
      </c>
      <c r="B19" s="35" t="s">
        <v>355</v>
      </c>
      <c r="C19" s="36" t="s">
        <v>356</v>
      </c>
      <c r="D19" s="199" t="s">
        <v>357</v>
      </c>
      <c r="E19" s="50" t="s">
        <v>358</v>
      </c>
      <c r="F19" s="55">
        <v>7</v>
      </c>
      <c r="G19" s="51"/>
      <c r="H19" s="51">
        <v>7</v>
      </c>
      <c r="I19" s="51"/>
      <c r="J19" s="51">
        <v>7</v>
      </c>
      <c r="K19" s="51"/>
      <c r="L19" s="51">
        <v>5</v>
      </c>
      <c r="M19" s="51"/>
      <c r="N19" s="51">
        <v>5</v>
      </c>
      <c r="O19" s="51"/>
      <c r="P19" s="51">
        <v>7</v>
      </c>
      <c r="Q19" s="51"/>
      <c r="R19" s="51">
        <v>7</v>
      </c>
      <c r="S19" s="51"/>
      <c r="T19" s="51">
        <v>5</v>
      </c>
      <c r="U19" s="51"/>
      <c r="V19" s="51">
        <v>6</v>
      </c>
      <c r="W19" s="51"/>
      <c r="X19" s="202">
        <f t="shared" si="0"/>
        <v>6.076923076923077</v>
      </c>
      <c r="Y19" s="51">
        <v>8</v>
      </c>
      <c r="Z19" s="51"/>
      <c r="AA19" s="51">
        <v>5</v>
      </c>
      <c r="AB19" s="51"/>
      <c r="AC19" s="51">
        <v>7</v>
      </c>
      <c r="AD19" s="51"/>
      <c r="AE19" s="51">
        <v>6</v>
      </c>
      <c r="AF19" s="51"/>
      <c r="AG19" s="51">
        <v>6</v>
      </c>
      <c r="AH19" s="51"/>
      <c r="AI19" s="51">
        <v>6</v>
      </c>
      <c r="AJ19" s="51"/>
      <c r="AK19" s="51">
        <v>6</v>
      </c>
      <c r="AL19" s="51"/>
      <c r="AM19" s="51">
        <v>6</v>
      </c>
      <c r="AN19" s="51"/>
      <c r="AO19" s="51">
        <v>5</v>
      </c>
      <c r="AP19" s="51"/>
      <c r="AQ19" s="51">
        <v>7</v>
      </c>
      <c r="AR19" s="51"/>
      <c r="AS19" s="51">
        <v>5</v>
      </c>
      <c r="AT19" s="51"/>
      <c r="AU19" s="51">
        <v>5</v>
      </c>
      <c r="AV19" s="51">
        <v>4</v>
      </c>
      <c r="AW19" s="51">
        <v>6</v>
      </c>
      <c r="AX19" s="51"/>
      <c r="AY19" s="51">
        <v>7</v>
      </c>
      <c r="AZ19" s="51"/>
      <c r="BA19" s="202">
        <f t="shared" si="1"/>
        <v>6.147058823529412</v>
      </c>
      <c r="BB19" s="51">
        <v>6</v>
      </c>
      <c r="BC19" s="51"/>
      <c r="BD19" s="51">
        <v>6</v>
      </c>
      <c r="BE19" s="51"/>
      <c r="BF19" s="51">
        <v>7</v>
      </c>
      <c r="BG19" s="51"/>
      <c r="BH19" s="51">
        <v>7</v>
      </c>
      <c r="BI19" s="51"/>
      <c r="BJ19" s="51">
        <v>5</v>
      </c>
      <c r="BK19" s="51"/>
      <c r="BL19" s="51">
        <v>6</v>
      </c>
      <c r="BM19" s="51"/>
      <c r="BN19" s="51">
        <v>6</v>
      </c>
      <c r="BO19" s="51"/>
      <c r="BP19" s="51">
        <v>7</v>
      </c>
      <c r="BQ19" s="51"/>
      <c r="BR19" s="203">
        <f t="shared" si="2"/>
        <v>6.238095238095238</v>
      </c>
      <c r="BS19" s="203">
        <f>(BR19*$BR$4+BA19*$BA$4+X19*$X$4)/$BS$4</f>
        <v>6.148148148148148</v>
      </c>
      <c r="BT19" s="51">
        <v>7</v>
      </c>
      <c r="BU19" s="51">
        <v>6</v>
      </c>
      <c r="BV19" s="51">
        <v>7</v>
      </c>
      <c r="BW19" s="204">
        <f>(BR19*$BR$4+BA19*$BA$4+X19*$X$4+BT19*3+BU19*4)/$BW$4</f>
        <v>6.170454545454546</v>
      </c>
      <c r="BX19" s="45" t="str">
        <f t="shared" si="3"/>
        <v>Trung b×nh Kh¸</v>
      </c>
      <c r="BY19" s="51">
        <v>8</v>
      </c>
      <c r="BZ19" s="51"/>
    </row>
    <row r="20" spans="1:78" ht="16.5" customHeight="1">
      <c r="A20" s="198">
        <v>16</v>
      </c>
      <c r="B20" s="35" t="s">
        <v>339</v>
      </c>
      <c r="C20" s="59" t="s">
        <v>359</v>
      </c>
      <c r="D20" s="199" t="s">
        <v>360</v>
      </c>
      <c r="E20" s="50" t="s">
        <v>342</v>
      </c>
      <c r="F20" s="55">
        <v>6</v>
      </c>
      <c r="G20" s="51"/>
      <c r="H20" s="51">
        <v>6</v>
      </c>
      <c r="I20" s="51"/>
      <c r="J20" s="51">
        <v>7</v>
      </c>
      <c r="K20" s="51"/>
      <c r="L20" s="51">
        <v>5</v>
      </c>
      <c r="M20" s="51"/>
      <c r="N20" s="51">
        <v>5</v>
      </c>
      <c r="O20" s="51"/>
      <c r="P20" s="51">
        <v>7</v>
      </c>
      <c r="Q20" s="51"/>
      <c r="R20" s="51">
        <v>5</v>
      </c>
      <c r="S20" s="51"/>
      <c r="T20" s="51">
        <v>5</v>
      </c>
      <c r="U20" s="212"/>
      <c r="V20" s="51">
        <v>7</v>
      </c>
      <c r="W20" s="51"/>
      <c r="X20" s="202">
        <f t="shared" si="0"/>
        <v>5.730769230769231</v>
      </c>
      <c r="Y20" s="212">
        <v>7</v>
      </c>
      <c r="Z20" s="212"/>
      <c r="AA20" s="51">
        <v>7</v>
      </c>
      <c r="AB20" s="51"/>
      <c r="AC20" s="51">
        <v>7</v>
      </c>
      <c r="AD20" s="51"/>
      <c r="AE20" s="51">
        <v>7</v>
      </c>
      <c r="AF20" s="51"/>
      <c r="AG20" s="51">
        <v>7</v>
      </c>
      <c r="AH20" s="51"/>
      <c r="AI20" s="51">
        <v>5</v>
      </c>
      <c r="AJ20" s="51"/>
      <c r="AK20" s="51">
        <v>5</v>
      </c>
      <c r="AL20" s="51"/>
      <c r="AM20" s="51">
        <v>8</v>
      </c>
      <c r="AN20" s="51"/>
      <c r="AO20" s="51">
        <v>5</v>
      </c>
      <c r="AP20" s="51"/>
      <c r="AQ20" s="51">
        <v>5</v>
      </c>
      <c r="AR20" s="51"/>
      <c r="AS20" s="51">
        <v>7</v>
      </c>
      <c r="AT20" s="51"/>
      <c r="AU20" s="51">
        <v>5</v>
      </c>
      <c r="AV20" s="51"/>
      <c r="AW20" s="51">
        <v>6</v>
      </c>
      <c r="AX20" s="51"/>
      <c r="AY20" s="51">
        <v>6</v>
      </c>
      <c r="AZ20" s="51"/>
      <c r="BA20" s="202">
        <f t="shared" si="1"/>
        <v>6.205882352941177</v>
      </c>
      <c r="BB20" s="51">
        <v>5</v>
      </c>
      <c r="BC20" s="51"/>
      <c r="BD20" s="51">
        <v>7</v>
      </c>
      <c r="BE20" s="51"/>
      <c r="BF20" s="51">
        <v>8</v>
      </c>
      <c r="BG20" s="51"/>
      <c r="BH20" s="51">
        <v>7</v>
      </c>
      <c r="BI20" s="51"/>
      <c r="BJ20" s="51">
        <v>7</v>
      </c>
      <c r="BK20" s="51"/>
      <c r="BL20" s="51">
        <v>7</v>
      </c>
      <c r="BM20" s="51"/>
      <c r="BN20" s="51">
        <v>6</v>
      </c>
      <c r="BO20" s="51"/>
      <c r="BP20" s="51">
        <v>7</v>
      </c>
      <c r="BQ20" s="51"/>
      <c r="BR20" s="203">
        <f t="shared" si="2"/>
        <v>6.809523809523809</v>
      </c>
      <c r="BS20" s="203">
        <f>(BR20*$BR$4+BA20*$BA$4+X20*$X$4)/$BS$4</f>
        <v>6.209876543209877</v>
      </c>
      <c r="BT20" s="51">
        <v>7</v>
      </c>
      <c r="BU20" s="51">
        <v>5</v>
      </c>
      <c r="BV20" s="51">
        <v>5</v>
      </c>
      <c r="BW20" s="204">
        <f>(BR20*$BR$4+BA20*$BA$4+X20*$X$4+BT20*3+BU20*4)/$BW$4</f>
        <v>6.181818181818182</v>
      </c>
      <c r="BX20" s="45" t="str">
        <f t="shared" si="3"/>
        <v>Trung b×nh Kh¸</v>
      </c>
      <c r="BY20" s="51">
        <v>8</v>
      </c>
      <c r="BZ20" s="51"/>
    </row>
    <row r="21" spans="1:78" ht="16.5" customHeight="1">
      <c r="A21" s="198">
        <v>17</v>
      </c>
      <c r="B21" s="205" t="s">
        <v>156</v>
      </c>
      <c r="C21" s="206" t="s">
        <v>157</v>
      </c>
      <c r="D21" s="207" t="s">
        <v>361</v>
      </c>
      <c r="E21" s="91" t="s">
        <v>362</v>
      </c>
      <c r="F21" s="55">
        <v>6</v>
      </c>
      <c r="G21" s="51"/>
      <c r="H21" s="51">
        <v>5</v>
      </c>
      <c r="I21" s="51"/>
      <c r="J21" s="51">
        <v>7</v>
      </c>
      <c r="K21" s="51"/>
      <c r="L21" s="51">
        <v>5</v>
      </c>
      <c r="M21" s="51">
        <v>0</v>
      </c>
      <c r="N21" s="51">
        <v>5</v>
      </c>
      <c r="O21" s="51"/>
      <c r="P21" s="51">
        <v>6</v>
      </c>
      <c r="Q21" s="51"/>
      <c r="R21" s="51">
        <v>7</v>
      </c>
      <c r="S21" s="51"/>
      <c r="T21" s="51">
        <v>5</v>
      </c>
      <c r="U21" s="51"/>
      <c r="V21" s="51">
        <v>7</v>
      </c>
      <c r="W21" s="51"/>
      <c r="X21" s="202">
        <f t="shared" si="0"/>
        <v>5.6923076923076925</v>
      </c>
      <c r="Y21" s="51">
        <v>8</v>
      </c>
      <c r="Z21" s="51"/>
      <c r="AA21" s="51">
        <v>7</v>
      </c>
      <c r="AB21" s="51"/>
      <c r="AC21" s="51">
        <v>7</v>
      </c>
      <c r="AD21" s="51"/>
      <c r="AE21" s="51">
        <v>8</v>
      </c>
      <c r="AF21" s="51"/>
      <c r="AG21" s="51">
        <v>7</v>
      </c>
      <c r="AH21" s="51"/>
      <c r="AI21" s="51">
        <v>8</v>
      </c>
      <c r="AJ21" s="51"/>
      <c r="AK21" s="51">
        <v>5</v>
      </c>
      <c r="AL21" s="51"/>
      <c r="AM21" s="51">
        <v>8</v>
      </c>
      <c r="AN21" s="51"/>
      <c r="AO21" s="51">
        <v>6</v>
      </c>
      <c r="AP21" s="51"/>
      <c r="AQ21" s="51">
        <v>7</v>
      </c>
      <c r="AR21" s="51"/>
      <c r="AS21" s="51">
        <v>6</v>
      </c>
      <c r="AT21" s="51"/>
      <c r="AU21" s="51">
        <v>6</v>
      </c>
      <c r="AV21" s="51"/>
      <c r="AW21" s="51">
        <v>8</v>
      </c>
      <c r="AX21" s="51"/>
      <c r="AY21" s="51">
        <v>8</v>
      </c>
      <c r="AZ21" s="51"/>
      <c r="BA21" s="202">
        <f t="shared" si="1"/>
        <v>7.088235294117647</v>
      </c>
      <c r="BB21" s="51">
        <v>7</v>
      </c>
      <c r="BC21" s="51"/>
      <c r="BD21" s="51">
        <v>7</v>
      </c>
      <c r="BE21" s="51"/>
      <c r="BF21" s="51">
        <v>6</v>
      </c>
      <c r="BG21" s="51"/>
      <c r="BH21" s="51">
        <v>7</v>
      </c>
      <c r="BI21" s="51"/>
      <c r="BJ21" s="51">
        <v>6</v>
      </c>
      <c r="BK21" s="51"/>
      <c r="BL21" s="51">
        <v>7</v>
      </c>
      <c r="BM21" s="51"/>
      <c r="BN21" s="51">
        <v>6</v>
      </c>
      <c r="BO21" s="51"/>
      <c r="BP21" s="51">
        <v>6</v>
      </c>
      <c r="BQ21" s="51"/>
      <c r="BR21" s="203">
        <f t="shared" si="2"/>
        <v>6.428571428571429</v>
      </c>
      <c r="BS21" s="203">
        <f>(BR21*$BR$4+BA21*$BA$4+X21*$X$4)/$BS$4</f>
        <v>6.469135802469136</v>
      </c>
      <c r="BT21" s="51">
        <v>8</v>
      </c>
      <c r="BU21" s="51">
        <v>6</v>
      </c>
      <c r="BV21" s="51">
        <v>8</v>
      </c>
      <c r="BW21" s="204">
        <f>(BR21*$BR$4+BA21*$BA$4+X21*$X$4+BT21*3+BU21*4)/$BW$4</f>
        <v>6.5</v>
      </c>
      <c r="BX21" s="45" t="str">
        <f t="shared" si="3"/>
        <v>Trung b×nh Kh¸</v>
      </c>
      <c r="BY21" s="51">
        <v>8</v>
      </c>
      <c r="BZ21" s="51"/>
    </row>
    <row r="22" spans="1:78" ht="16.5" customHeight="1">
      <c r="A22" s="198">
        <v>18</v>
      </c>
      <c r="B22" s="205" t="s">
        <v>363</v>
      </c>
      <c r="C22" s="206" t="s">
        <v>364</v>
      </c>
      <c r="D22" s="207" t="s">
        <v>365</v>
      </c>
      <c r="E22" s="91" t="s">
        <v>366</v>
      </c>
      <c r="F22" s="55">
        <v>6</v>
      </c>
      <c r="G22" s="51"/>
      <c r="H22" s="51">
        <v>5</v>
      </c>
      <c r="I22" s="51"/>
      <c r="J22" s="51">
        <v>7</v>
      </c>
      <c r="K22" s="51"/>
      <c r="L22" s="51">
        <v>5</v>
      </c>
      <c r="M22" s="51"/>
      <c r="N22" s="51">
        <v>6</v>
      </c>
      <c r="O22" s="51"/>
      <c r="P22" s="51">
        <v>6</v>
      </c>
      <c r="Q22" s="51"/>
      <c r="R22" s="51">
        <v>7</v>
      </c>
      <c r="S22" s="51"/>
      <c r="T22" s="51">
        <v>5</v>
      </c>
      <c r="U22" s="51"/>
      <c r="V22" s="51">
        <v>6</v>
      </c>
      <c r="W22" s="51"/>
      <c r="X22" s="202">
        <f t="shared" si="0"/>
        <v>5.769230769230769</v>
      </c>
      <c r="Y22" s="51">
        <v>8</v>
      </c>
      <c r="Z22" s="51"/>
      <c r="AA22" s="51">
        <v>5</v>
      </c>
      <c r="AB22" s="51"/>
      <c r="AC22" s="51">
        <v>7</v>
      </c>
      <c r="AD22" s="51"/>
      <c r="AE22" s="51">
        <v>8</v>
      </c>
      <c r="AF22" s="51"/>
      <c r="AG22" s="51">
        <v>6</v>
      </c>
      <c r="AH22" s="51"/>
      <c r="AI22" s="51">
        <v>6</v>
      </c>
      <c r="AJ22" s="51">
        <v>4</v>
      </c>
      <c r="AK22" s="51">
        <v>7</v>
      </c>
      <c r="AL22" s="51"/>
      <c r="AM22" s="51">
        <v>6</v>
      </c>
      <c r="AN22" s="51"/>
      <c r="AO22" s="51">
        <v>7</v>
      </c>
      <c r="AP22" s="51"/>
      <c r="AQ22" s="51">
        <v>7</v>
      </c>
      <c r="AR22" s="51"/>
      <c r="AS22" s="51">
        <v>6</v>
      </c>
      <c r="AT22" s="51"/>
      <c r="AU22" s="51">
        <v>7</v>
      </c>
      <c r="AV22" s="51"/>
      <c r="AW22" s="51">
        <v>6</v>
      </c>
      <c r="AX22" s="51"/>
      <c r="AY22" s="51">
        <v>7</v>
      </c>
      <c r="AZ22" s="51"/>
      <c r="BA22" s="202">
        <f t="shared" si="1"/>
        <v>6.676470588235294</v>
      </c>
      <c r="BB22" s="51">
        <v>7</v>
      </c>
      <c r="BC22" s="51"/>
      <c r="BD22" s="51">
        <v>8</v>
      </c>
      <c r="BE22" s="51"/>
      <c r="BF22" s="51">
        <v>6</v>
      </c>
      <c r="BG22" s="51"/>
      <c r="BH22" s="51">
        <v>7</v>
      </c>
      <c r="BI22" s="51"/>
      <c r="BJ22" s="51">
        <v>5</v>
      </c>
      <c r="BK22" s="51"/>
      <c r="BL22" s="51">
        <v>6</v>
      </c>
      <c r="BM22" s="51"/>
      <c r="BN22" s="51">
        <v>6</v>
      </c>
      <c r="BO22" s="51"/>
      <c r="BP22" s="51">
        <v>5</v>
      </c>
      <c r="BQ22" s="51"/>
      <c r="BR22" s="203">
        <f t="shared" si="2"/>
        <v>6.095238095238095</v>
      </c>
      <c r="BS22" s="203">
        <f>(BR22*$BR$4+BA22*$BA$4+X22*$X$4)/$BS$4</f>
        <v>6.234567901234568</v>
      </c>
      <c r="BT22" s="51">
        <v>6</v>
      </c>
      <c r="BU22" s="51">
        <v>7</v>
      </c>
      <c r="BV22" s="51">
        <v>7</v>
      </c>
      <c r="BW22" s="204">
        <f>(BR22*$BR$4+BA22*$BA$4+X22*$X$4+BT22*3+BU22*4)/$BW$4</f>
        <v>6.261363636363637</v>
      </c>
      <c r="BX22" s="45" t="str">
        <f t="shared" si="3"/>
        <v>Trung b×nh Kh¸</v>
      </c>
      <c r="BY22" s="51">
        <v>7</v>
      </c>
      <c r="BZ22" s="51"/>
    </row>
    <row r="23" spans="1:78" ht="16.5" customHeight="1">
      <c r="A23" s="198">
        <v>19</v>
      </c>
      <c r="B23" s="35" t="s">
        <v>50</v>
      </c>
      <c r="C23" s="59" t="s">
        <v>367</v>
      </c>
      <c r="D23" s="199" t="s">
        <v>368</v>
      </c>
      <c r="E23" s="50" t="s">
        <v>335</v>
      </c>
      <c r="F23" s="55">
        <v>6</v>
      </c>
      <c r="G23" s="51"/>
      <c r="H23" s="51">
        <v>7</v>
      </c>
      <c r="I23" s="51"/>
      <c r="J23" s="51">
        <v>7</v>
      </c>
      <c r="K23" s="51"/>
      <c r="L23" s="51">
        <v>5</v>
      </c>
      <c r="M23" s="51"/>
      <c r="N23" s="51">
        <v>5</v>
      </c>
      <c r="O23" s="51"/>
      <c r="P23" s="51">
        <v>7</v>
      </c>
      <c r="Q23" s="51"/>
      <c r="R23" s="51">
        <v>6</v>
      </c>
      <c r="S23" s="51"/>
      <c r="T23" s="51">
        <v>5</v>
      </c>
      <c r="U23" s="51"/>
      <c r="V23" s="51">
        <v>7</v>
      </c>
      <c r="W23" s="51"/>
      <c r="X23" s="202">
        <f t="shared" si="0"/>
        <v>5.923076923076923</v>
      </c>
      <c r="Y23" s="51">
        <v>8</v>
      </c>
      <c r="Z23" s="51"/>
      <c r="AA23" s="51">
        <v>6</v>
      </c>
      <c r="AB23" s="51"/>
      <c r="AC23" s="51">
        <v>8</v>
      </c>
      <c r="AD23" s="51"/>
      <c r="AE23" s="51">
        <v>8</v>
      </c>
      <c r="AF23" s="51"/>
      <c r="AG23" s="51">
        <v>7</v>
      </c>
      <c r="AH23" s="51"/>
      <c r="AI23" s="51">
        <v>8</v>
      </c>
      <c r="AJ23" s="51"/>
      <c r="AK23" s="51">
        <v>8</v>
      </c>
      <c r="AL23" s="51"/>
      <c r="AM23" s="51">
        <v>7</v>
      </c>
      <c r="AN23" s="51"/>
      <c r="AO23" s="51">
        <v>7</v>
      </c>
      <c r="AP23" s="51"/>
      <c r="AQ23" s="51">
        <v>5</v>
      </c>
      <c r="AR23" s="51"/>
      <c r="AS23" s="51">
        <v>7</v>
      </c>
      <c r="AT23" s="51"/>
      <c r="AU23" s="51">
        <v>7</v>
      </c>
      <c r="AV23" s="51"/>
      <c r="AW23" s="51">
        <v>7</v>
      </c>
      <c r="AX23" s="51"/>
      <c r="AY23" s="51">
        <v>7</v>
      </c>
      <c r="AZ23" s="51"/>
      <c r="BA23" s="202">
        <f t="shared" si="1"/>
        <v>7.117647058823529</v>
      </c>
      <c r="BB23" s="51">
        <v>7</v>
      </c>
      <c r="BC23" s="51"/>
      <c r="BD23" s="51">
        <v>6</v>
      </c>
      <c r="BE23" s="51"/>
      <c r="BF23" s="51">
        <v>7</v>
      </c>
      <c r="BG23" s="51"/>
      <c r="BH23" s="51">
        <v>7</v>
      </c>
      <c r="BI23" s="51"/>
      <c r="BJ23" s="51">
        <v>5</v>
      </c>
      <c r="BK23" s="51"/>
      <c r="BL23" s="51">
        <v>7</v>
      </c>
      <c r="BM23" s="51"/>
      <c r="BN23" s="51">
        <v>6</v>
      </c>
      <c r="BO23" s="51"/>
      <c r="BP23" s="51">
        <v>7</v>
      </c>
      <c r="BQ23" s="51"/>
      <c r="BR23" s="203">
        <f t="shared" si="2"/>
        <v>6.476190476190476</v>
      </c>
      <c r="BS23" s="203">
        <f>(BR23*$BR$4+BA23*$BA$4+X23*$X$4)/$BS$4</f>
        <v>6.567901234567901</v>
      </c>
      <c r="BT23" s="51">
        <v>7</v>
      </c>
      <c r="BU23" s="51">
        <v>8</v>
      </c>
      <c r="BV23" s="51">
        <v>8</v>
      </c>
      <c r="BW23" s="204">
        <f>(BR23*$BR$4+BA23*$BA$4+X23*$X$4+BT23*3+BU23*4)/$BW$4</f>
        <v>6.6477272727272725</v>
      </c>
      <c r="BX23" s="45" t="str">
        <f t="shared" si="3"/>
        <v>Trung b×nh Kh¸</v>
      </c>
      <c r="BY23" s="51">
        <v>7</v>
      </c>
      <c r="BZ23" s="51"/>
    </row>
    <row r="24" spans="1:78" ht="16.5" customHeight="1">
      <c r="A24" s="198">
        <v>20</v>
      </c>
      <c r="B24" s="205" t="s">
        <v>50</v>
      </c>
      <c r="C24" s="206" t="s">
        <v>369</v>
      </c>
      <c r="D24" s="207" t="s">
        <v>370</v>
      </c>
      <c r="E24" s="91" t="s">
        <v>329</v>
      </c>
      <c r="F24" s="55">
        <v>6</v>
      </c>
      <c r="G24" s="51"/>
      <c r="H24" s="51">
        <v>5</v>
      </c>
      <c r="I24" s="51"/>
      <c r="J24" s="51">
        <v>7</v>
      </c>
      <c r="K24" s="51"/>
      <c r="L24" s="51">
        <v>5</v>
      </c>
      <c r="M24" s="51"/>
      <c r="N24" s="51">
        <v>6</v>
      </c>
      <c r="O24" s="51"/>
      <c r="P24" s="51">
        <v>7</v>
      </c>
      <c r="Q24" s="51"/>
      <c r="R24" s="51">
        <v>6</v>
      </c>
      <c r="S24" s="51"/>
      <c r="T24" s="51">
        <v>5</v>
      </c>
      <c r="U24" s="51"/>
      <c r="V24" s="51">
        <v>6</v>
      </c>
      <c r="W24" s="51">
        <v>4</v>
      </c>
      <c r="X24" s="202">
        <f t="shared" si="0"/>
        <v>5.769230769230769</v>
      </c>
      <c r="Y24" s="51">
        <v>6</v>
      </c>
      <c r="Z24" s="51"/>
      <c r="AA24" s="51">
        <v>5</v>
      </c>
      <c r="AB24" s="51"/>
      <c r="AC24" s="51">
        <v>8</v>
      </c>
      <c r="AD24" s="51"/>
      <c r="AE24" s="51">
        <v>7</v>
      </c>
      <c r="AF24" s="51"/>
      <c r="AG24" s="51">
        <v>6</v>
      </c>
      <c r="AH24" s="51"/>
      <c r="AI24" s="51">
        <v>5</v>
      </c>
      <c r="AJ24" s="51"/>
      <c r="AK24" s="51">
        <v>5</v>
      </c>
      <c r="AL24" s="51">
        <v>4</v>
      </c>
      <c r="AM24" s="51">
        <v>6</v>
      </c>
      <c r="AN24" s="51"/>
      <c r="AO24" s="51">
        <v>7</v>
      </c>
      <c r="AP24" s="51"/>
      <c r="AQ24" s="51">
        <v>7</v>
      </c>
      <c r="AR24" s="51"/>
      <c r="AS24" s="51">
        <v>6</v>
      </c>
      <c r="AT24" s="51"/>
      <c r="AU24" s="51">
        <v>7</v>
      </c>
      <c r="AV24" s="51"/>
      <c r="AW24" s="51">
        <v>5</v>
      </c>
      <c r="AX24" s="51"/>
      <c r="AY24" s="51">
        <v>7</v>
      </c>
      <c r="AZ24" s="51"/>
      <c r="BA24" s="202">
        <f t="shared" si="1"/>
        <v>6.264705882352941</v>
      </c>
      <c r="BB24" s="51">
        <v>5</v>
      </c>
      <c r="BC24" s="51"/>
      <c r="BD24" s="51">
        <v>8</v>
      </c>
      <c r="BE24" s="51"/>
      <c r="BF24" s="51">
        <v>7</v>
      </c>
      <c r="BG24" s="51"/>
      <c r="BH24" s="51">
        <v>7</v>
      </c>
      <c r="BI24" s="51"/>
      <c r="BJ24" s="51">
        <v>5</v>
      </c>
      <c r="BK24" s="51"/>
      <c r="BL24" s="51">
        <v>5</v>
      </c>
      <c r="BM24" s="51"/>
      <c r="BN24" s="51">
        <v>6</v>
      </c>
      <c r="BO24" s="51"/>
      <c r="BP24" s="51">
        <v>7</v>
      </c>
      <c r="BQ24" s="51"/>
      <c r="BR24" s="203">
        <f t="shared" si="2"/>
        <v>6.190476190476191</v>
      </c>
      <c r="BS24" s="203">
        <f>(BR24*$BR$4+BA24*$BA$4+X24*$X$4)/$BS$4</f>
        <v>6.08641975308642</v>
      </c>
      <c r="BT24" s="51">
        <v>6</v>
      </c>
      <c r="BU24" s="51">
        <v>7</v>
      </c>
      <c r="BV24" s="51">
        <v>6</v>
      </c>
      <c r="BW24" s="204">
        <f>(BR24*$BR$4+BA24*$BA$4+X24*$X$4+BT24*3+BU24*4)/$BW$4</f>
        <v>6.125</v>
      </c>
      <c r="BX24" s="45" t="str">
        <f t="shared" si="3"/>
        <v>Trung b×nh Kh¸</v>
      </c>
      <c r="BY24" s="51">
        <v>7</v>
      </c>
      <c r="BZ24" s="51"/>
    </row>
    <row r="25" spans="1:78" ht="16.5" customHeight="1">
      <c r="A25" s="198">
        <v>21</v>
      </c>
      <c r="B25" s="35" t="s">
        <v>371</v>
      </c>
      <c r="C25" s="59" t="s">
        <v>372</v>
      </c>
      <c r="D25" s="199" t="s">
        <v>373</v>
      </c>
      <c r="E25" s="50" t="s">
        <v>374</v>
      </c>
      <c r="F25" s="55">
        <v>6</v>
      </c>
      <c r="G25" s="51"/>
      <c r="H25" s="51">
        <v>7</v>
      </c>
      <c r="I25" s="51"/>
      <c r="J25" s="51">
        <v>7</v>
      </c>
      <c r="K25" s="51"/>
      <c r="L25" s="51">
        <v>5</v>
      </c>
      <c r="M25" s="51"/>
      <c r="N25" s="51">
        <v>5</v>
      </c>
      <c r="O25" s="51"/>
      <c r="P25" s="51">
        <v>7</v>
      </c>
      <c r="Q25" s="51"/>
      <c r="R25" s="51">
        <v>6</v>
      </c>
      <c r="S25" s="51"/>
      <c r="T25" s="51">
        <v>5</v>
      </c>
      <c r="U25" s="51"/>
      <c r="V25" s="51">
        <v>7</v>
      </c>
      <c r="W25" s="51"/>
      <c r="X25" s="202">
        <f t="shared" si="0"/>
        <v>5.923076923076923</v>
      </c>
      <c r="Y25" s="51">
        <v>7</v>
      </c>
      <c r="Z25" s="51"/>
      <c r="AA25" s="51">
        <v>6</v>
      </c>
      <c r="AB25" s="51"/>
      <c r="AC25" s="51">
        <v>6</v>
      </c>
      <c r="AD25" s="51"/>
      <c r="AE25" s="51">
        <v>7</v>
      </c>
      <c r="AF25" s="51"/>
      <c r="AG25" s="51">
        <v>6</v>
      </c>
      <c r="AH25" s="51"/>
      <c r="AI25" s="51">
        <v>7</v>
      </c>
      <c r="AJ25" s="51"/>
      <c r="AK25" s="51">
        <v>6</v>
      </c>
      <c r="AL25" s="51"/>
      <c r="AM25" s="51">
        <v>7</v>
      </c>
      <c r="AN25" s="51"/>
      <c r="AO25" s="51">
        <v>7</v>
      </c>
      <c r="AP25" s="51"/>
      <c r="AQ25" s="51">
        <v>7</v>
      </c>
      <c r="AR25" s="51"/>
      <c r="AS25" s="51">
        <v>6</v>
      </c>
      <c r="AT25" s="51"/>
      <c r="AU25" s="51">
        <v>5</v>
      </c>
      <c r="AV25" s="51">
        <v>4</v>
      </c>
      <c r="AW25" s="51">
        <v>5</v>
      </c>
      <c r="AX25" s="51"/>
      <c r="AY25" s="51">
        <v>7</v>
      </c>
      <c r="AZ25" s="51"/>
      <c r="BA25" s="202">
        <f t="shared" si="1"/>
        <v>6.352941176470588</v>
      </c>
      <c r="BB25" s="51">
        <v>7</v>
      </c>
      <c r="BC25" s="51"/>
      <c r="BD25" s="51">
        <v>7</v>
      </c>
      <c r="BE25" s="51"/>
      <c r="BF25" s="51">
        <v>6</v>
      </c>
      <c r="BG25" s="51"/>
      <c r="BH25" s="51">
        <v>6</v>
      </c>
      <c r="BI25" s="51"/>
      <c r="BJ25" s="51">
        <v>7</v>
      </c>
      <c r="BK25" s="51"/>
      <c r="BL25" s="51">
        <v>7</v>
      </c>
      <c r="BM25" s="51"/>
      <c r="BN25" s="51">
        <v>6</v>
      </c>
      <c r="BO25" s="51"/>
      <c r="BP25" s="51">
        <v>6</v>
      </c>
      <c r="BQ25" s="51"/>
      <c r="BR25" s="203">
        <f t="shared" si="2"/>
        <v>6.476190476190476</v>
      </c>
      <c r="BS25" s="203">
        <f>(BR25*$BR$4+BA25*$BA$4+X25*$X$4)/$BS$4</f>
        <v>6.246913580246914</v>
      </c>
      <c r="BT25" s="51">
        <v>7</v>
      </c>
      <c r="BU25" s="51">
        <v>8</v>
      </c>
      <c r="BV25" s="51">
        <v>7</v>
      </c>
      <c r="BW25" s="204">
        <f>(BR25*$BR$4+BA25*$BA$4+X25*$X$4+BT25*3+BU25*4)/$BW$4</f>
        <v>6.3522727272727275</v>
      </c>
      <c r="BX25" s="45" t="str">
        <f t="shared" si="3"/>
        <v>Trung b×nh Kh¸</v>
      </c>
      <c r="BY25" s="51">
        <v>7</v>
      </c>
      <c r="BZ25" s="51"/>
    </row>
    <row r="26" spans="1:78" ht="16.5" customHeight="1">
      <c r="A26" s="198">
        <v>22</v>
      </c>
      <c r="B26" s="35" t="s">
        <v>166</v>
      </c>
      <c r="C26" s="59" t="s">
        <v>176</v>
      </c>
      <c r="D26" s="199" t="s">
        <v>375</v>
      </c>
      <c r="E26" s="50" t="s">
        <v>376</v>
      </c>
      <c r="F26" s="55">
        <v>7</v>
      </c>
      <c r="G26" s="51"/>
      <c r="H26" s="51">
        <v>7</v>
      </c>
      <c r="I26" s="51"/>
      <c r="J26" s="51">
        <v>7</v>
      </c>
      <c r="K26" s="51"/>
      <c r="L26" s="51">
        <v>5</v>
      </c>
      <c r="M26" s="51"/>
      <c r="N26" s="51">
        <v>5</v>
      </c>
      <c r="O26" s="51"/>
      <c r="P26" s="51">
        <v>7</v>
      </c>
      <c r="Q26" s="51"/>
      <c r="R26" s="51">
        <v>7</v>
      </c>
      <c r="S26" s="51"/>
      <c r="T26" s="51">
        <v>5</v>
      </c>
      <c r="U26" s="51">
        <v>0</v>
      </c>
      <c r="V26" s="51">
        <v>5</v>
      </c>
      <c r="W26" s="51">
        <v>4</v>
      </c>
      <c r="X26" s="202">
        <f t="shared" si="0"/>
        <v>6</v>
      </c>
      <c r="Y26" s="51">
        <v>6</v>
      </c>
      <c r="Z26" s="51"/>
      <c r="AA26" s="51">
        <v>5</v>
      </c>
      <c r="AB26" s="51"/>
      <c r="AC26" s="51">
        <v>7</v>
      </c>
      <c r="AD26" s="51"/>
      <c r="AE26" s="51">
        <v>6</v>
      </c>
      <c r="AF26" s="51"/>
      <c r="AG26" s="51">
        <v>7</v>
      </c>
      <c r="AH26" s="51"/>
      <c r="AI26" s="51">
        <v>8</v>
      </c>
      <c r="AJ26" s="51"/>
      <c r="AK26" s="51">
        <v>7</v>
      </c>
      <c r="AL26" s="51"/>
      <c r="AM26" s="51">
        <v>6</v>
      </c>
      <c r="AN26" s="51"/>
      <c r="AO26" s="51">
        <v>6</v>
      </c>
      <c r="AP26" s="51"/>
      <c r="AQ26" s="51">
        <v>5</v>
      </c>
      <c r="AR26" s="51"/>
      <c r="AS26" s="51">
        <v>7</v>
      </c>
      <c r="AT26" s="51"/>
      <c r="AU26" s="51">
        <v>6</v>
      </c>
      <c r="AV26" s="51"/>
      <c r="AW26" s="51">
        <v>7</v>
      </c>
      <c r="AX26" s="51"/>
      <c r="AY26" s="51">
        <v>7</v>
      </c>
      <c r="AZ26" s="51"/>
      <c r="BA26" s="202">
        <f t="shared" si="1"/>
        <v>6.411764705882353</v>
      </c>
      <c r="BB26" s="51">
        <v>6</v>
      </c>
      <c r="BC26" s="51"/>
      <c r="BD26" s="51">
        <v>6</v>
      </c>
      <c r="BE26" s="51"/>
      <c r="BF26" s="51">
        <v>6</v>
      </c>
      <c r="BG26" s="51"/>
      <c r="BH26" s="51">
        <v>6</v>
      </c>
      <c r="BI26" s="51"/>
      <c r="BJ26" s="51">
        <v>6</v>
      </c>
      <c r="BK26" s="51"/>
      <c r="BL26" s="51">
        <v>5</v>
      </c>
      <c r="BM26" s="51"/>
      <c r="BN26" s="51">
        <v>6</v>
      </c>
      <c r="BO26" s="51"/>
      <c r="BP26" s="51">
        <v>5</v>
      </c>
      <c r="BQ26" s="51"/>
      <c r="BR26" s="203">
        <f t="shared" si="2"/>
        <v>5.714285714285714</v>
      </c>
      <c r="BS26" s="203">
        <f>(BR26*$BR$4+BA26*$BA$4+X26*$X$4)/$BS$4</f>
        <v>6.098765432098766</v>
      </c>
      <c r="BT26" s="51">
        <v>8</v>
      </c>
      <c r="BU26" s="51">
        <v>8</v>
      </c>
      <c r="BV26" s="51">
        <v>8</v>
      </c>
      <c r="BW26" s="204">
        <f>(BR26*$BR$4+BA26*$BA$4+X26*$X$4+BT26*3+BU26*4)/$BW$4</f>
        <v>6.25</v>
      </c>
      <c r="BX26" s="45" t="str">
        <f t="shared" si="3"/>
        <v>Trung b×nh Kh¸</v>
      </c>
      <c r="BY26" s="51">
        <v>6</v>
      </c>
      <c r="BZ26" s="51"/>
    </row>
    <row r="27" spans="1:78" ht="16.5" customHeight="1">
      <c r="A27" s="198">
        <v>23</v>
      </c>
      <c r="B27" s="35" t="s">
        <v>377</v>
      </c>
      <c r="C27" s="59" t="s">
        <v>378</v>
      </c>
      <c r="D27" s="199" t="s">
        <v>379</v>
      </c>
      <c r="E27" s="50" t="s">
        <v>342</v>
      </c>
      <c r="F27" s="55">
        <v>6</v>
      </c>
      <c r="G27" s="51"/>
      <c r="H27" s="51">
        <v>7</v>
      </c>
      <c r="I27" s="51"/>
      <c r="J27" s="51">
        <v>7</v>
      </c>
      <c r="K27" s="51"/>
      <c r="L27" s="51">
        <v>6</v>
      </c>
      <c r="M27" s="51"/>
      <c r="N27" s="51">
        <v>6</v>
      </c>
      <c r="O27" s="51"/>
      <c r="P27" s="51">
        <v>7</v>
      </c>
      <c r="Q27" s="51"/>
      <c r="R27" s="51">
        <v>7</v>
      </c>
      <c r="S27" s="51"/>
      <c r="T27" s="51">
        <v>5</v>
      </c>
      <c r="U27" s="51"/>
      <c r="V27" s="51">
        <v>7</v>
      </c>
      <c r="W27" s="51"/>
      <c r="X27" s="202">
        <f t="shared" si="0"/>
        <v>6.346153846153846</v>
      </c>
      <c r="Y27" s="51">
        <v>7</v>
      </c>
      <c r="Z27" s="51"/>
      <c r="AA27" s="51">
        <v>5</v>
      </c>
      <c r="AB27" s="51"/>
      <c r="AC27" s="51">
        <v>7</v>
      </c>
      <c r="AD27" s="51"/>
      <c r="AE27" s="51">
        <v>7</v>
      </c>
      <c r="AF27" s="51"/>
      <c r="AG27" s="51">
        <v>6</v>
      </c>
      <c r="AH27" s="51"/>
      <c r="AI27" s="51">
        <v>6</v>
      </c>
      <c r="AJ27" s="51"/>
      <c r="AK27" s="51">
        <v>5</v>
      </c>
      <c r="AL27" s="51"/>
      <c r="AM27" s="51">
        <v>7</v>
      </c>
      <c r="AN27" s="51"/>
      <c r="AO27" s="51">
        <v>5</v>
      </c>
      <c r="AP27" s="51"/>
      <c r="AQ27" s="51">
        <v>8</v>
      </c>
      <c r="AR27" s="51"/>
      <c r="AS27" s="51">
        <v>7</v>
      </c>
      <c r="AT27" s="51"/>
      <c r="AU27" s="51">
        <v>6</v>
      </c>
      <c r="AV27" s="51"/>
      <c r="AW27" s="51">
        <v>7</v>
      </c>
      <c r="AX27" s="51"/>
      <c r="AY27" s="51">
        <v>6</v>
      </c>
      <c r="AZ27" s="51"/>
      <c r="BA27" s="202">
        <f t="shared" si="1"/>
        <v>6.411764705882353</v>
      </c>
      <c r="BB27" s="51">
        <v>7</v>
      </c>
      <c r="BC27" s="51"/>
      <c r="BD27" s="51">
        <v>8</v>
      </c>
      <c r="BE27" s="51"/>
      <c r="BF27" s="51">
        <v>6</v>
      </c>
      <c r="BG27" s="51"/>
      <c r="BH27" s="51">
        <v>7</v>
      </c>
      <c r="BI27" s="51"/>
      <c r="BJ27" s="51">
        <v>6</v>
      </c>
      <c r="BK27" s="51"/>
      <c r="BL27" s="51">
        <v>7</v>
      </c>
      <c r="BM27" s="51"/>
      <c r="BN27" s="51">
        <v>6</v>
      </c>
      <c r="BO27" s="51"/>
      <c r="BP27" s="51">
        <v>8</v>
      </c>
      <c r="BQ27" s="51"/>
      <c r="BR27" s="203">
        <f t="shared" si="2"/>
        <v>6.809523809523809</v>
      </c>
      <c r="BS27" s="203">
        <f>(BR27*$BR$4+BA27*$BA$4+X27*$X$4)/$BS$4</f>
        <v>6.493827160493828</v>
      </c>
      <c r="BT27" s="51">
        <v>9</v>
      </c>
      <c r="BU27" s="51">
        <v>9</v>
      </c>
      <c r="BV27" s="51">
        <v>7</v>
      </c>
      <c r="BW27" s="204">
        <f>(BR27*$BR$4+BA27*$BA$4+X27*$X$4+BT27*3+BU27*4)/$BW$4</f>
        <v>6.693181818181818</v>
      </c>
      <c r="BX27" s="45" t="str">
        <f t="shared" si="3"/>
        <v>Trung b×nh Kh¸</v>
      </c>
      <c r="BY27" s="51">
        <v>7</v>
      </c>
      <c r="BZ27" s="51"/>
    </row>
    <row r="28" spans="1:78" ht="16.5" customHeight="1">
      <c r="A28" s="198">
        <v>24</v>
      </c>
      <c r="B28" s="205" t="s">
        <v>94</v>
      </c>
      <c r="C28" s="206" t="s">
        <v>380</v>
      </c>
      <c r="D28" s="207" t="s">
        <v>381</v>
      </c>
      <c r="E28" s="50" t="s">
        <v>382</v>
      </c>
      <c r="F28" s="55">
        <v>6</v>
      </c>
      <c r="G28" s="51"/>
      <c r="H28" s="51">
        <v>7</v>
      </c>
      <c r="I28" s="51"/>
      <c r="J28" s="51">
        <v>6</v>
      </c>
      <c r="K28" s="51"/>
      <c r="L28" s="51">
        <v>5</v>
      </c>
      <c r="M28" s="51"/>
      <c r="N28" s="51">
        <v>6</v>
      </c>
      <c r="O28" s="51"/>
      <c r="P28" s="51">
        <v>7</v>
      </c>
      <c r="Q28" s="51"/>
      <c r="R28" s="51">
        <v>6</v>
      </c>
      <c r="S28" s="51"/>
      <c r="T28" s="51">
        <v>5</v>
      </c>
      <c r="U28" s="51"/>
      <c r="V28" s="51">
        <v>6</v>
      </c>
      <c r="W28" s="51">
        <v>3</v>
      </c>
      <c r="X28" s="202">
        <f t="shared" si="0"/>
        <v>5.923076923076923</v>
      </c>
      <c r="Y28" s="51">
        <v>5</v>
      </c>
      <c r="Z28" s="51"/>
      <c r="AA28" s="51">
        <v>5</v>
      </c>
      <c r="AB28" s="51"/>
      <c r="AC28" s="51">
        <v>6</v>
      </c>
      <c r="AD28" s="51"/>
      <c r="AE28" s="51">
        <v>5</v>
      </c>
      <c r="AF28" s="51"/>
      <c r="AG28" s="51">
        <v>7</v>
      </c>
      <c r="AH28" s="51"/>
      <c r="AI28" s="51">
        <v>5</v>
      </c>
      <c r="AJ28" s="51"/>
      <c r="AK28" s="51">
        <v>5</v>
      </c>
      <c r="AL28" s="51"/>
      <c r="AM28" s="51">
        <v>5</v>
      </c>
      <c r="AN28" s="51"/>
      <c r="AO28" s="51">
        <v>6</v>
      </c>
      <c r="AP28" s="51"/>
      <c r="AQ28" s="51">
        <v>5</v>
      </c>
      <c r="AR28" s="51">
        <v>4</v>
      </c>
      <c r="AS28" s="51">
        <v>5</v>
      </c>
      <c r="AT28" s="51"/>
      <c r="AU28" s="51">
        <v>6</v>
      </c>
      <c r="AV28" s="51">
        <v>0</v>
      </c>
      <c r="AW28" s="51">
        <v>5</v>
      </c>
      <c r="AX28" s="67" t="s">
        <v>46</v>
      </c>
      <c r="AY28" s="51">
        <v>5</v>
      </c>
      <c r="AZ28" s="51"/>
      <c r="BA28" s="202">
        <f>(AY28*2+AW28*3+AU28*2+AS28*2+AQ28*3+AO28*3+AM28*2+AK28*2+AI28*2+AG28*3+AE28*2+AC28*3+AA28*2+Y28*3)/34</f>
        <v>5.411764705882353</v>
      </c>
      <c r="BB28" s="51">
        <v>5</v>
      </c>
      <c r="BC28" s="51"/>
      <c r="BD28" s="51">
        <v>6</v>
      </c>
      <c r="BE28" s="51"/>
      <c r="BF28" s="51">
        <v>6</v>
      </c>
      <c r="BG28" s="51"/>
      <c r="BH28" s="51">
        <v>7</v>
      </c>
      <c r="BI28" s="51"/>
      <c r="BJ28" s="51">
        <v>6</v>
      </c>
      <c r="BK28" s="51"/>
      <c r="BL28" s="51">
        <v>5</v>
      </c>
      <c r="BM28" s="51"/>
      <c r="BN28" s="51">
        <v>5</v>
      </c>
      <c r="BO28" s="51"/>
      <c r="BP28" s="51">
        <v>6</v>
      </c>
      <c r="BQ28" s="208"/>
      <c r="BR28" s="213">
        <f t="shared" si="2"/>
        <v>5.714285714285714</v>
      </c>
      <c r="BS28" s="203">
        <f>(BR28*$BR$4+BA28*$BA$4+X28*$X$4)/$BS$4</f>
        <v>5.654320987654321</v>
      </c>
      <c r="BT28" s="51">
        <v>8</v>
      </c>
      <c r="BU28" s="51">
        <v>7</v>
      </c>
      <c r="BV28" s="51">
        <v>6</v>
      </c>
      <c r="BW28" s="204">
        <f>(BR28*$BR$4+BA28*$BA$4+X28*$X$4+BT28*3+BU28*4)/$BW$4</f>
        <v>5.795454545454546</v>
      </c>
      <c r="BX28" s="45" t="str">
        <f t="shared" si="3"/>
        <v>Trung b×nh</v>
      </c>
      <c r="BY28" s="51">
        <v>6</v>
      </c>
      <c r="BZ28" s="208"/>
    </row>
    <row r="29" spans="1:78" ht="16.5" customHeight="1">
      <c r="A29" s="198">
        <v>25</v>
      </c>
      <c r="B29" s="35" t="s">
        <v>383</v>
      </c>
      <c r="C29" s="59" t="s">
        <v>179</v>
      </c>
      <c r="D29" s="199" t="s">
        <v>384</v>
      </c>
      <c r="E29" s="50" t="s">
        <v>385</v>
      </c>
      <c r="F29" s="55">
        <v>7</v>
      </c>
      <c r="G29" s="51"/>
      <c r="H29" s="51">
        <v>8</v>
      </c>
      <c r="I29" s="51"/>
      <c r="J29" s="51">
        <v>8</v>
      </c>
      <c r="K29" s="51"/>
      <c r="L29" s="51">
        <v>7</v>
      </c>
      <c r="M29" s="51"/>
      <c r="N29" s="51">
        <v>8</v>
      </c>
      <c r="O29" s="51"/>
      <c r="P29" s="51">
        <v>8</v>
      </c>
      <c r="Q29" s="51"/>
      <c r="R29" s="51">
        <v>8</v>
      </c>
      <c r="S29" s="51"/>
      <c r="T29" s="51">
        <v>6</v>
      </c>
      <c r="U29" s="51"/>
      <c r="V29" s="51">
        <v>6</v>
      </c>
      <c r="W29" s="51"/>
      <c r="X29" s="202">
        <f t="shared" si="0"/>
        <v>7.346153846153846</v>
      </c>
      <c r="Y29" s="51">
        <v>9</v>
      </c>
      <c r="Z29" s="51"/>
      <c r="AA29" s="51">
        <v>8</v>
      </c>
      <c r="AB29" s="51"/>
      <c r="AC29" s="51">
        <v>8</v>
      </c>
      <c r="AD29" s="51"/>
      <c r="AE29" s="51">
        <v>6</v>
      </c>
      <c r="AF29" s="51"/>
      <c r="AG29" s="51">
        <v>8</v>
      </c>
      <c r="AH29" s="51"/>
      <c r="AI29" s="51">
        <v>9</v>
      </c>
      <c r="AJ29" s="51"/>
      <c r="AK29" s="51">
        <v>8</v>
      </c>
      <c r="AL29" s="51"/>
      <c r="AM29" s="51">
        <v>7</v>
      </c>
      <c r="AN29" s="51"/>
      <c r="AO29" s="51">
        <v>7</v>
      </c>
      <c r="AP29" s="51"/>
      <c r="AQ29" s="51">
        <v>8</v>
      </c>
      <c r="AR29" s="51"/>
      <c r="AS29" s="51">
        <v>8</v>
      </c>
      <c r="AT29" s="51"/>
      <c r="AU29" s="51">
        <v>8</v>
      </c>
      <c r="AV29" s="51"/>
      <c r="AW29" s="51">
        <v>9</v>
      </c>
      <c r="AX29" s="51"/>
      <c r="AY29" s="51">
        <v>8</v>
      </c>
      <c r="AZ29" s="51"/>
      <c r="BA29" s="202">
        <f t="shared" si="1"/>
        <v>7.970588235294118</v>
      </c>
      <c r="BB29" s="51">
        <v>8</v>
      </c>
      <c r="BC29" s="51"/>
      <c r="BD29" s="51">
        <v>8</v>
      </c>
      <c r="BE29" s="51"/>
      <c r="BF29" s="51">
        <v>9</v>
      </c>
      <c r="BG29" s="51"/>
      <c r="BH29" s="51">
        <v>7</v>
      </c>
      <c r="BI29" s="51"/>
      <c r="BJ29" s="51">
        <v>8</v>
      </c>
      <c r="BK29" s="51"/>
      <c r="BL29" s="51">
        <v>6</v>
      </c>
      <c r="BM29" s="51"/>
      <c r="BN29" s="51">
        <v>6</v>
      </c>
      <c r="BO29" s="51"/>
      <c r="BP29" s="51">
        <v>8</v>
      </c>
      <c r="BQ29" s="51"/>
      <c r="BR29" s="203">
        <f t="shared" si="2"/>
        <v>7.476190476190476</v>
      </c>
      <c r="BS29" s="203">
        <f>(BR29*$BR$4+BA29*$BA$4+X29*$X$4)/$BS$4</f>
        <v>7.6419753086419755</v>
      </c>
      <c r="BT29" s="51">
        <v>8</v>
      </c>
      <c r="BU29" s="51">
        <v>8</v>
      </c>
      <c r="BV29" s="51">
        <v>7</v>
      </c>
      <c r="BW29" s="204">
        <f>(BR29*$BR$4+BA29*$BA$4+X29*$X$4+BT29*3+BU29*4)/$BW$4</f>
        <v>7.670454545454546</v>
      </c>
      <c r="BX29" s="45" t="str">
        <f t="shared" si="3"/>
        <v>Kh¸</v>
      </c>
      <c r="BY29" s="51">
        <v>7</v>
      </c>
      <c r="BZ29" s="51"/>
    </row>
    <row r="30" spans="1:78" ht="16.5" customHeight="1">
      <c r="A30" s="198">
        <v>26</v>
      </c>
      <c r="B30" s="205" t="s">
        <v>386</v>
      </c>
      <c r="C30" s="206" t="s">
        <v>387</v>
      </c>
      <c r="D30" s="207" t="s">
        <v>388</v>
      </c>
      <c r="E30" s="91" t="s">
        <v>389</v>
      </c>
      <c r="F30" s="55">
        <v>5</v>
      </c>
      <c r="G30" s="51"/>
      <c r="H30" s="51">
        <v>5</v>
      </c>
      <c r="I30" s="51"/>
      <c r="J30" s="51">
        <v>7</v>
      </c>
      <c r="K30" s="51"/>
      <c r="L30" s="51">
        <v>5</v>
      </c>
      <c r="M30" s="51"/>
      <c r="N30" s="51">
        <v>5</v>
      </c>
      <c r="O30" s="51"/>
      <c r="P30" s="51">
        <v>6</v>
      </c>
      <c r="Q30" s="51"/>
      <c r="R30" s="51">
        <v>6</v>
      </c>
      <c r="S30" s="51"/>
      <c r="T30" s="51">
        <v>5</v>
      </c>
      <c r="U30" s="51"/>
      <c r="V30" s="51">
        <v>6</v>
      </c>
      <c r="W30" s="51"/>
      <c r="X30" s="202">
        <f t="shared" si="0"/>
        <v>5.384615384615385</v>
      </c>
      <c r="Y30" s="51">
        <v>7</v>
      </c>
      <c r="Z30" s="51"/>
      <c r="AA30" s="51">
        <v>5</v>
      </c>
      <c r="AB30" s="51"/>
      <c r="AC30" s="51">
        <v>6</v>
      </c>
      <c r="AD30" s="51"/>
      <c r="AE30" s="51">
        <v>5</v>
      </c>
      <c r="AF30" s="51"/>
      <c r="AG30" s="51">
        <v>7</v>
      </c>
      <c r="AH30" s="51"/>
      <c r="AI30" s="51">
        <v>7</v>
      </c>
      <c r="AJ30" s="51"/>
      <c r="AK30" s="51">
        <v>5</v>
      </c>
      <c r="AL30" s="51"/>
      <c r="AM30" s="51">
        <v>6</v>
      </c>
      <c r="AN30" s="51"/>
      <c r="AO30" s="51">
        <v>5</v>
      </c>
      <c r="AP30" s="51"/>
      <c r="AQ30" s="51">
        <v>6</v>
      </c>
      <c r="AR30" s="51"/>
      <c r="AS30" s="51">
        <v>7</v>
      </c>
      <c r="AT30" s="51"/>
      <c r="AU30" s="51">
        <v>6</v>
      </c>
      <c r="AV30" s="51"/>
      <c r="AW30" s="51">
        <v>7</v>
      </c>
      <c r="AX30" s="51"/>
      <c r="AY30" s="51">
        <v>8</v>
      </c>
      <c r="AZ30" s="51"/>
      <c r="BA30" s="202">
        <f t="shared" si="1"/>
        <v>6.235294117647059</v>
      </c>
      <c r="BB30" s="51">
        <v>7</v>
      </c>
      <c r="BC30" s="51"/>
      <c r="BD30" s="51">
        <v>7</v>
      </c>
      <c r="BE30" s="51"/>
      <c r="BF30" s="51">
        <v>7</v>
      </c>
      <c r="BG30" s="51"/>
      <c r="BH30" s="51">
        <v>6</v>
      </c>
      <c r="BI30" s="51"/>
      <c r="BJ30" s="51">
        <v>6</v>
      </c>
      <c r="BK30" s="51"/>
      <c r="BL30" s="51">
        <v>6</v>
      </c>
      <c r="BM30" s="51"/>
      <c r="BN30" s="51">
        <v>6</v>
      </c>
      <c r="BO30" s="51"/>
      <c r="BP30" s="51">
        <v>7</v>
      </c>
      <c r="BQ30" s="51"/>
      <c r="BR30" s="203">
        <f t="shared" si="2"/>
        <v>6.476190476190476</v>
      </c>
      <c r="BS30" s="203">
        <f>(BR30*$BR$4+BA30*$BA$4+X30*$X$4)/$BS$4</f>
        <v>6.0246913580246915</v>
      </c>
      <c r="BT30" s="51">
        <v>7</v>
      </c>
      <c r="BU30" s="51">
        <v>6</v>
      </c>
      <c r="BV30" s="51">
        <v>6</v>
      </c>
      <c r="BW30" s="204">
        <f>(BR30*$BR$4+BA30*$BA$4+X30*$X$4+BT30*3+BU30*4)/$BW$4</f>
        <v>6.056818181818182</v>
      </c>
      <c r="BX30" s="45" t="str">
        <f t="shared" si="3"/>
        <v>Trung b×nh Kh¸</v>
      </c>
      <c r="BY30" s="51">
        <v>7</v>
      </c>
      <c r="BZ30" s="51"/>
    </row>
    <row r="31" spans="1:78" ht="16.5" customHeight="1">
      <c r="A31" s="198">
        <v>27</v>
      </c>
      <c r="B31" s="205" t="s">
        <v>211</v>
      </c>
      <c r="C31" s="206" t="s">
        <v>390</v>
      </c>
      <c r="D31" s="207" t="s">
        <v>391</v>
      </c>
      <c r="E31" s="91" t="s">
        <v>392</v>
      </c>
      <c r="F31" s="55">
        <v>6</v>
      </c>
      <c r="G31" s="51"/>
      <c r="H31" s="51">
        <v>7</v>
      </c>
      <c r="I31" s="51"/>
      <c r="J31" s="51">
        <v>6</v>
      </c>
      <c r="K31" s="51"/>
      <c r="L31" s="51">
        <v>5</v>
      </c>
      <c r="M31" s="51">
        <v>0</v>
      </c>
      <c r="N31" s="51">
        <v>5</v>
      </c>
      <c r="O31" s="51">
        <v>0</v>
      </c>
      <c r="P31" s="51">
        <v>5</v>
      </c>
      <c r="Q31" s="51"/>
      <c r="R31" s="51">
        <v>6</v>
      </c>
      <c r="S31" s="51"/>
      <c r="T31" s="51">
        <v>5</v>
      </c>
      <c r="U31" s="51"/>
      <c r="V31" s="51">
        <v>5</v>
      </c>
      <c r="W31" s="51"/>
      <c r="X31" s="202">
        <f t="shared" si="0"/>
        <v>5.538461538461538</v>
      </c>
      <c r="Y31" s="51">
        <v>7</v>
      </c>
      <c r="Z31" s="51"/>
      <c r="AA31" s="51">
        <v>6</v>
      </c>
      <c r="AB31" s="51"/>
      <c r="AC31" s="51">
        <v>7</v>
      </c>
      <c r="AD31" s="51"/>
      <c r="AE31" s="51">
        <v>7</v>
      </c>
      <c r="AF31" s="51"/>
      <c r="AG31" s="51">
        <v>7</v>
      </c>
      <c r="AH31" s="51"/>
      <c r="AI31" s="51">
        <v>5</v>
      </c>
      <c r="AJ31" s="51"/>
      <c r="AK31" s="51">
        <v>5</v>
      </c>
      <c r="AL31" s="51">
        <v>3</v>
      </c>
      <c r="AM31" s="51">
        <v>8</v>
      </c>
      <c r="AN31" s="51"/>
      <c r="AO31" s="51">
        <v>7</v>
      </c>
      <c r="AP31" s="51"/>
      <c r="AQ31" s="51">
        <v>7</v>
      </c>
      <c r="AR31" s="51"/>
      <c r="AS31" s="51">
        <v>7</v>
      </c>
      <c r="AT31" s="51"/>
      <c r="AU31" s="51">
        <v>5</v>
      </c>
      <c r="AV31" s="51"/>
      <c r="AW31" s="51">
        <v>7</v>
      </c>
      <c r="AX31" s="51"/>
      <c r="AY31" s="51">
        <v>6</v>
      </c>
      <c r="AZ31" s="51"/>
      <c r="BA31" s="202">
        <f t="shared" si="1"/>
        <v>6.588235294117647</v>
      </c>
      <c r="BB31" s="51">
        <v>6</v>
      </c>
      <c r="BC31" s="51"/>
      <c r="BD31" s="51">
        <v>7</v>
      </c>
      <c r="BE31" s="51"/>
      <c r="BF31" s="51">
        <v>7</v>
      </c>
      <c r="BG31" s="51"/>
      <c r="BH31" s="51">
        <v>7</v>
      </c>
      <c r="BI31" s="51"/>
      <c r="BJ31" s="51">
        <v>5</v>
      </c>
      <c r="BK31" s="51"/>
      <c r="BL31" s="51">
        <v>5</v>
      </c>
      <c r="BM31" s="51"/>
      <c r="BN31" s="51">
        <v>6</v>
      </c>
      <c r="BO31" s="51"/>
      <c r="BP31" s="51">
        <v>6</v>
      </c>
      <c r="BQ31" s="51"/>
      <c r="BR31" s="203">
        <f t="shared" si="2"/>
        <v>6.0476190476190474</v>
      </c>
      <c r="BS31" s="203">
        <f>(BR31*$BR$4+BA31*$BA$4+X31*$X$4)/$BS$4</f>
        <v>6.111111111111111</v>
      </c>
      <c r="BT31" s="51">
        <v>7</v>
      </c>
      <c r="BU31" s="51">
        <v>7</v>
      </c>
      <c r="BV31" s="51">
        <v>7</v>
      </c>
      <c r="BW31" s="204">
        <f>(BR31*$BR$4+BA31*$BA$4+X31*$X$4+BT31*3+BU31*4)/$BW$4</f>
        <v>6.181818181818182</v>
      </c>
      <c r="BX31" s="45" t="str">
        <f t="shared" si="3"/>
        <v>Trung b×nh Kh¸</v>
      </c>
      <c r="BY31" s="51">
        <v>7</v>
      </c>
      <c r="BZ31" s="51"/>
    </row>
    <row r="32" spans="1:78" ht="16.5" customHeight="1">
      <c r="A32" s="198">
        <v>28</v>
      </c>
      <c r="B32" s="35" t="s">
        <v>393</v>
      </c>
      <c r="C32" s="59" t="s">
        <v>394</v>
      </c>
      <c r="D32" s="199" t="s">
        <v>395</v>
      </c>
      <c r="E32" s="50" t="s">
        <v>396</v>
      </c>
      <c r="F32" s="55">
        <v>6</v>
      </c>
      <c r="G32" s="51"/>
      <c r="H32" s="51">
        <v>7</v>
      </c>
      <c r="I32" s="51"/>
      <c r="J32" s="51">
        <v>7</v>
      </c>
      <c r="K32" s="51"/>
      <c r="L32" s="51">
        <v>5</v>
      </c>
      <c r="M32" s="51"/>
      <c r="N32" s="51">
        <v>6</v>
      </c>
      <c r="O32" s="51"/>
      <c r="P32" s="51">
        <v>7</v>
      </c>
      <c r="Q32" s="51"/>
      <c r="R32" s="51">
        <v>7</v>
      </c>
      <c r="S32" s="51"/>
      <c r="T32" s="51">
        <v>6</v>
      </c>
      <c r="U32" s="51"/>
      <c r="V32" s="51">
        <v>6</v>
      </c>
      <c r="W32" s="51"/>
      <c r="X32" s="202">
        <f t="shared" si="0"/>
        <v>6.153846153846154</v>
      </c>
      <c r="Y32" s="51">
        <v>8</v>
      </c>
      <c r="Z32" s="51"/>
      <c r="AA32" s="51">
        <v>6</v>
      </c>
      <c r="AB32" s="51"/>
      <c r="AC32" s="51">
        <v>6</v>
      </c>
      <c r="AD32" s="51"/>
      <c r="AE32" s="51">
        <v>7</v>
      </c>
      <c r="AF32" s="51"/>
      <c r="AG32" s="51">
        <v>7</v>
      </c>
      <c r="AH32" s="51"/>
      <c r="AI32" s="51">
        <v>7</v>
      </c>
      <c r="AJ32" s="51"/>
      <c r="AK32" s="51">
        <v>7</v>
      </c>
      <c r="AL32" s="51"/>
      <c r="AM32" s="51">
        <v>7</v>
      </c>
      <c r="AN32" s="51"/>
      <c r="AO32" s="51">
        <v>6</v>
      </c>
      <c r="AP32" s="51"/>
      <c r="AQ32" s="51">
        <v>5</v>
      </c>
      <c r="AR32" s="51"/>
      <c r="AS32" s="51">
        <v>6</v>
      </c>
      <c r="AT32" s="51"/>
      <c r="AU32" s="51">
        <v>6</v>
      </c>
      <c r="AV32" s="51"/>
      <c r="AW32" s="51">
        <v>5</v>
      </c>
      <c r="AX32" s="51"/>
      <c r="AY32" s="51">
        <v>7</v>
      </c>
      <c r="AZ32" s="51"/>
      <c r="BA32" s="202">
        <f t="shared" si="1"/>
        <v>6.382352941176471</v>
      </c>
      <c r="BB32" s="51">
        <v>6</v>
      </c>
      <c r="BC32" s="51"/>
      <c r="BD32" s="51">
        <v>7</v>
      </c>
      <c r="BE32" s="51"/>
      <c r="BF32" s="51">
        <v>7</v>
      </c>
      <c r="BG32" s="51"/>
      <c r="BH32" s="51">
        <v>6</v>
      </c>
      <c r="BI32" s="51"/>
      <c r="BJ32" s="51">
        <v>5</v>
      </c>
      <c r="BK32" s="51"/>
      <c r="BL32" s="51">
        <v>6</v>
      </c>
      <c r="BM32" s="51"/>
      <c r="BN32" s="51">
        <v>6</v>
      </c>
      <c r="BO32" s="51"/>
      <c r="BP32" s="51">
        <v>8</v>
      </c>
      <c r="BQ32" s="51"/>
      <c r="BR32" s="203">
        <f t="shared" si="2"/>
        <v>6.380952380952381</v>
      </c>
      <c r="BS32" s="203">
        <f>(BR32*$BR$4+BA32*$BA$4+X32*$X$4)/$BS$4</f>
        <v>6.308641975308642</v>
      </c>
      <c r="BT32" s="51">
        <v>7</v>
      </c>
      <c r="BU32" s="51">
        <v>7</v>
      </c>
      <c r="BV32" s="51">
        <v>7</v>
      </c>
      <c r="BW32" s="204">
        <f>(BR32*$BR$4+BA32*$BA$4+X32*$X$4+BT32*3+BU32*4)/$BW$4</f>
        <v>6.363636363636363</v>
      </c>
      <c r="BX32" s="45" t="str">
        <f t="shared" si="3"/>
        <v>Trung b×nh Kh¸</v>
      </c>
      <c r="BY32" s="51">
        <v>7</v>
      </c>
      <c r="BZ32" s="51"/>
    </row>
    <row r="33" spans="1:78" ht="16.5" customHeight="1">
      <c r="A33" s="198">
        <v>29</v>
      </c>
      <c r="B33" s="35" t="s">
        <v>183</v>
      </c>
      <c r="C33" s="59" t="s">
        <v>394</v>
      </c>
      <c r="D33" s="199" t="s">
        <v>397</v>
      </c>
      <c r="E33" s="50" t="s">
        <v>398</v>
      </c>
      <c r="F33" s="51">
        <v>6</v>
      </c>
      <c r="G33" s="51"/>
      <c r="H33" s="51">
        <v>6</v>
      </c>
      <c r="I33" s="51"/>
      <c r="J33" s="51">
        <v>7</v>
      </c>
      <c r="K33" s="51"/>
      <c r="L33" s="51">
        <v>6</v>
      </c>
      <c r="M33" s="51"/>
      <c r="N33" s="51">
        <v>6</v>
      </c>
      <c r="O33" s="51"/>
      <c r="P33" s="51">
        <v>6</v>
      </c>
      <c r="Q33" s="51"/>
      <c r="R33" s="51">
        <v>7</v>
      </c>
      <c r="S33" s="51"/>
      <c r="T33" s="51">
        <v>6</v>
      </c>
      <c r="U33" s="51"/>
      <c r="V33" s="51">
        <v>6</v>
      </c>
      <c r="W33" s="51"/>
      <c r="X33" s="202">
        <f>(V33*2+T33*2+R33*2+P33*2+N33*4+L33*5+J33*2+H33*3+F33*4)/26</f>
        <v>6.153846153846154</v>
      </c>
      <c r="Y33" s="51">
        <v>7</v>
      </c>
      <c r="Z33" s="51"/>
      <c r="AA33" s="51">
        <v>5</v>
      </c>
      <c r="AB33" s="51"/>
      <c r="AC33" s="51">
        <v>7</v>
      </c>
      <c r="AD33" s="51"/>
      <c r="AE33" s="51">
        <v>7</v>
      </c>
      <c r="AF33" s="51"/>
      <c r="AG33" s="51">
        <v>7</v>
      </c>
      <c r="AH33" s="51"/>
      <c r="AI33" s="51">
        <v>6</v>
      </c>
      <c r="AJ33" s="51"/>
      <c r="AK33" s="51">
        <v>5</v>
      </c>
      <c r="AL33" s="51"/>
      <c r="AM33" s="51">
        <v>7</v>
      </c>
      <c r="AN33" s="51"/>
      <c r="AO33" s="51">
        <v>6</v>
      </c>
      <c r="AP33" s="51"/>
      <c r="AQ33" s="51">
        <v>6</v>
      </c>
      <c r="AR33" s="51"/>
      <c r="AS33" s="51">
        <v>6</v>
      </c>
      <c r="AT33" s="51"/>
      <c r="AU33" s="51">
        <v>6</v>
      </c>
      <c r="AV33" s="51"/>
      <c r="AW33" s="51">
        <v>5</v>
      </c>
      <c r="AX33" s="51"/>
      <c r="AY33" s="51">
        <v>7</v>
      </c>
      <c r="AZ33" s="51"/>
      <c r="BA33" s="202">
        <f t="shared" si="1"/>
        <v>6.235294117647059</v>
      </c>
      <c r="BB33" s="51">
        <v>6</v>
      </c>
      <c r="BC33" s="51"/>
      <c r="BD33" s="51">
        <v>6</v>
      </c>
      <c r="BE33" s="51"/>
      <c r="BF33" s="51">
        <v>9</v>
      </c>
      <c r="BG33" s="51"/>
      <c r="BH33" s="51">
        <v>7</v>
      </c>
      <c r="BI33" s="51"/>
      <c r="BJ33" s="51">
        <v>7</v>
      </c>
      <c r="BK33" s="51"/>
      <c r="BL33" s="51">
        <v>7</v>
      </c>
      <c r="BM33" s="51"/>
      <c r="BN33" s="51">
        <v>6</v>
      </c>
      <c r="BO33" s="51"/>
      <c r="BP33" s="51">
        <v>6</v>
      </c>
      <c r="BQ33" s="51"/>
      <c r="BR33" s="203">
        <f t="shared" si="2"/>
        <v>6.809523809523809</v>
      </c>
      <c r="BS33" s="203">
        <f>(BR33*$BR$4+BA33*$BA$4+X33*$X$4)/$BS$4</f>
        <v>6.3580246913580245</v>
      </c>
      <c r="BT33" s="51">
        <v>7</v>
      </c>
      <c r="BU33" s="51">
        <v>6</v>
      </c>
      <c r="BV33" s="51">
        <v>8</v>
      </c>
      <c r="BW33" s="204">
        <f>(BR33*$BR$4+BA33*$BA$4+X33*$X$4+BT33*3+BU33*4)/$BW$4</f>
        <v>6.363636363636363</v>
      </c>
      <c r="BX33" s="45" t="str">
        <f t="shared" si="3"/>
        <v>Trung b×nh Kh¸</v>
      </c>
      <c r="BY33" s="51">
        <v>7</v>
      </c>
      <c r="BZ33" s="51"/>
    </row>
    <row r="34" spans="1:78" ht="16.5" customHeight="1">
      <c r="A34" s="198">
        <v>30</v>
      </c>
      <c r="B34" s="35" t="s">
        <v>399</v>
      </c>
      <c r="C34" s="59" t="s">
        <v>188</v>
      </c>
      <c r="D34" s="199" t="s">
        <v>400</v>
      </c>
      <c r="E34" s="50" t="s">
        <v>401</v>
      </c>
      <c r="F34" s="51">
        <v>7</v>
      </c>
      <c r="G34" s="51"/>
      <c r="H34" s="51">
        <v>6</v>
      </c>
      <c r="I34" s="51"/>
      <c r="J34" s="51">
        <v>7</v>
      </c>
      <c r="K34" s="51"/>
      <c r="L34" s="51">
        <v>6</v>
      </c>
      <c r="M34" s="51"/>
      <c r="N34" s="51">
        <v>5</v>
      </c>
      <c r="O34" s="51"/>
      <c r="P34" s="51">
        <v>6</v>
      </c>
      <c r="Q34" s="51"/>
      <c r="R34" s="51">
        <v>6</v>
      </c>
      <c r="S34" s="51"/>
      <c r="T34" s="51">
        <v>5</v>
      </c>
      <c r="U34" s="51"/>
      <c r="V34" s="51">
        <v>6</v>
      </c>
      <c r="W34" s="51"/>
      <c r="X34" s="202">
        <f aca="true" t="shared" si="4" ref="X34:X49">(V34*2+T34*2+R34*2+P34*2+N34*4+L34*5+J34*2+H34*3+F34*4)/26</f>
        <v>6</v>
      </c>
      <c r="Y34" s="51">
        <v>8</v>
      </c>
      <c r="Z34" s="51"/>
      <c r="AA34" s="51">
        <v>5</v>
      </c>
      <c r="AB34" s="51"/>
      <c r="AC34" s="51">
        <v>7</v>
      </c>
      <c r="AD34" s="51"/>
      <c r="AE34" s="51">
        <v>8</v>
      </c>
      <c r="AF34" s="51"/>
      <c r="AG34" s="51">
        <v>7</v>
      </c>
      <c r="AH34" s="51"/>
      <c r="AI34" s="51">
        <v>5</v>
      </c>
      <c r="AJ34" s="51"/>
      <c r="AK34" s="51">
        <v>5</v>
      </c>
      <c r="AL34" s="51"/>
      <c r="AM34" s="51">
        <v>7</v>
      </c>
      <c r="AN34" s="51"/>
      <c r="AO34" s="51">
        <v>5</v>
      </c>
      <c r="AP34" s="51"/>
      <c r="AQ34" s="51">
        <v>6</v>
      </c>
      <c r="AR34" s="51"/>
      <c r="AS34" s="51">
        <v>6</v>
      </c>
      <c r="AT34" s="51"/>
      <c r="AU34" s="51">
        <v>7</v>
      </c>
      <c r="AV34" s="51"/>
      <c r="AW34" s="51">
        <v>6</v>
      </c>
      <c r="AX34" s="51"/>
      <c r="AY34" s="51">
        <v>7</v>
      </c>
      <c r="AZ34" s="51"/>
      <c r="BA34" s="202">
        <f t="shared" si="1"/>
        <v>6.382352941176471</v>
      </c>
      <c r="BB34" s="51">
        <v>8</v>
      </c>
      <c r="BC34" s="51"/>
      <c r="BD34" s="51">
        <v>7</v>
      </c>
      <c r="BE34" s="51"/>
      <c r="BF34" s="51">
        <v>6</v>
      </c>
      <c r="BG34" s="51"/>
      <c r="BH34" s="51">
        <v>7</v>
      </c>
      <c r="BI34" s="51"/>
      <c r="BJ34" s="51">
        <v>7</v>
      </c>
      <c r="BK34" s="51"/>
      <c r="BL34" s="51">
        <v>6</v>
      </c>
      <c r="BM34" s="51"/>
      <c r="BN34" s="51">
        <v>5</v>
      </c>
      <c r="BO34" s="51"/>
      <c r="BP34" s="51">
        <v>8</v>
      </c>
      <c r="BQ34" s="51"/>
      <c r="BR34" s="203">
        <f t="shared" si="2"/>
        <v>6.666666666666667</v>
      </c>
      <c r="BS34" s="203">
        <f>(BR34*$BR$4+BA34*$BA$4+X34*$X$4)/$BS$4</f>
        <v>6.333333333333333</v>
      </c>
      <c r="BT34" s="51">
        <v>7</v>
      </c>
      <c r="BU34" s="51">
        <v>8</v>
      </c>
      <c r="BV34" s="51">
        <v>7</v>
      </c>
      <c r="BW34" s="204">
        <f>(BR34*$BR$4+BA34*$BA$4+X34*$X$4+BT34*3+BU34*4)/$BW$4</f>
        <v>6.431818181818182</v>
      </c>
      <c r="BX34" s="45" t="str">
        <f t="shared" si="3"/>
        <v>Trung b×nh Kh¸</v>
      </c>
      <c r="BY34" s="51">
        <v>7</v>
      </c>
      <c r="BZ34" s="51"/>
    </row>
    <row r="35" spans="1:78" ht="16.5" customHeight="1">
      <c r="A35" s="198">
        <v>31</v>
      </c>
      <c r="B35" s="205" t="s">
        <v>50</v>
      </c>
      <c r="C35" s="206" t="s">
        <v>402</v>
      </c>
      <c r="D35" s="207" t="s">
        <v>403</v>
      </c>
      <c r="E35" s="91" t="s">
        <v>329</v>
      </c>
      <c r="F35" s="51">
        <v>5</v>
      </c>
      <c r="G35" s="51"/>
      <c r="H35" s="51">
        <v>5</v>
      </c>
      <c r="I35" s="51"/>
      <c r="J35" s="51">
        <v>6</v>
      </c>
      <c r="K35" s="51"/>
      <c r="L35" s="51">
        <v>5</v>
      </c>
      <c r="M35" s="51"/>
      <c r="N35" s="51">
        <v>6</v>
      </c>
      <c r="O35" s="51"/>
      <c r="P35" s="51">
        <v>6</v>
      </c>
      <c r="Q35" s="51"/>
      <c r="R35" s="51">
        <v>8</v>
      </c>
      <c r="S35" s="51"/>
      <c r="T35" s="51">
        <v>5</v>
      </c>
      <c r="U35" s="51"/>
      <c r="V35" s="51">
        <v>6</v>
      </c>
      <c r="W35" s="51"/>
      <c r="X35" s="202">
        <f t="shared" si="4"/>
        <v>5.615384615384615</v>
      </c>
      <c r="Y35" s="51">
        <v>7</v>
      </c>
      <c r="Z35" s="51"/>
      <c r="AA35" s="51">
        <v>5</v>
      </c>
      <c r="AB35" s="51"/>
      <c r="AC35" s="51">
        <v>7</v>
      </c>
      <c r="AD35" s="51"/>
      <c r="AE35" s="51">
        <v>7</v>
      </c>
      <c r="AF35" s="51"/>
      <c r="AG35" s="51">
        <v>7</v>
      </c>
      <c r="AH35" s="51"/>
      <c r="AI35" s="51">
        <v>7</v>
      </c>
      <c r="AJ35" s="51"/>
      <c r="AK35" s="51">
        <v>5</v>
      </c>
      <c r="AL35" s="51"/>
      <c r="AM35" s="51">
        <v>5</v>
      </c>
      <c r="AN35" s="51"/>
      <c r="AO35" s="51">
        <v>5</v>
      </c>
      <c r="AP35" s="51"/>
      <c r="AQ35" s="51">
        <v>7</v>
      </c>
      <c r="AR35" s="51"/>
      <c r="AS35" s="51">
        <v>6</v>
      </c>
      <c r="AT35" s="51"/>
      <c r="AU35" s="51">
        <v>6</v>
      </c>
      <c r="AV35" s="51"/>
      <c r="AW35" s="51">
        <v>6</v>
      </c>
      <c r="AX35" s="51"/>
      <c r="AY35" s="51">
        <v>6</v>
      </c>
      <c r="AZ35" s="51"/>
      <c r="BA35" s="202">
        <f t="shared" si="1"/>
        <v>6.205882352941177</v>
      </c>
      <c r="BB35" s="51">
        <v>7</v>
      </c>
      <c r="BC35" s="51"/>
      <c r="BD35" s="51">
        <v>7</v>
      </c>
      <c r="BE35" s="51"/>
      <c r="BF35" s="51">
        <v>7</v>
      </c>
      <c r="BG35" s="51"/>
      <c r="BH35" s="51">
        <v>6</v>
      </c>
      <c r="BI35" s="51"/>
      <c r="BJ35" s="51">
        <v>6</v>
      </c>
      <c r="BK35" s="51"/>
      <c r="BL35" s="51">
        <v>6</v>
      </c>
      <c r="BM35" s="51"/>
      <c r="BN35" s="51">
        <v>6</v>
      </c>
      <c r="BO35" s="51"/>
      <c r="BP35" s="51">
        <v>7</v>
      </c>
      <c r="BQ35" s="51"/>
      <c r="BR35" s="203">
        <f t="shared" si="2"/>
        <v>6.476190476190476</v>
      </c>
      <c r="BS35" s="203">
        <f>(BR35*$BR$4+BA35*$BA$4+X35*$X$4)/$BS$4</f>
        <v>6.08641975308642</v>
      </c>
      <c r="BT35" s="51">
        <v>6</v>
      </c>
      <c r="BU35" s="51">
        <v>8</v>
      </c>
      <c r="BV35" s="51">
        <v>6</v>
      </c>
      <c r="BW35" s="204">
        <f>(BR35*$BR$4+BA35*$BA$4+X35*$X$4+BT35*3+BU35*4)/$BW$4</f>
        <v>6.170454545454546</v>
      </c>
      <c r="BX35" s="45" t="str">
        <f t="shared" si="3"/>
        <v>Trung b×nh Kh¸</v>
      </c>
      <c r="BY35" s="51">
        <v>7</v>
      </c>
      <c r="BZ35" s="51"/>
    </row>
    <row r="36" spans="1:78" ht="16.5" customHeight="1">
      <c r="A36" s="198">
        <v>32</v>
      </c>
      <c r="B36" s="35" t="s">
        <v>404</v>
      </c>
      <c r="C36" s="59" t="s">
        <v>394</v>
      </c>
      <c r="D36" s="199" t="s">
        <v>405</v>
      </c>
      <c r="E36" s="50" t="s">
        <v>406</v>
      </c>
      <c r="F36" s="51">
        <v>6</v>
      </c>
      <c r="G36" s="51"/>
      <c r="H36" s="51">
        <v>7</v>
      </c>
      <c r="I36" s="51"/>
      <c r="J36" s="51">
        <v>7</v>
      </c>
      <c r="K36" s="51"/>
      <c r="L36" s="51">
        <v>5</v>
      </c>
      <c r="M36" s="51"/>
      <c r="N36" s="51">
        <v>5</v>
      </c>
      <c r="O36" s="51"/>
      <c r="P36" s="51">
        <v>8</v>
      </c>
      <c r="Q36" s="51"/>
      <c r="R36" s="51">
        <v>7</v>
      </c>
      <c r="S36" s="51"/>
      <c r="T36" s="51">
        <v>5</v>
      </c>
      <c r="U36" s="51"/>
      <c r="V36" s="51">
        <v>7</v>
      </c>
      <c r="W36" s="51"/>
      <c r="X36" s="202">
        <f t="shared" si="4"/>
        <v>6.076923076923077</v>
      </c>
      <c r="Y36" s="51">
        <v>7</v>
      </c>
      <c r="Z36" s="51"/>
      <c r="AA36" s="51">
        <v>6</v>
      </c>
      <c r="AB36" s="51"/>
      <c r="AC36" s="51">
        <v>8</v>
      </c>
      <c r="AD36" s="51"/>
      <c r="AE36" s="51">
        <v>8</v>
      </c>
      <c r="AF36" s="51"/>
      <c r="AG36" s="51">
        <v>6</v>
      </c>
      <c r="AH36" s="51"/>
      <c r="AI36" s="51">
        <v>6</v>
      </c>
      <c r="AJ36" s="51"/>
      <c r="AK36" s="51">
        <v>6</v>
      </c>
      <c r="AL36" s="51"/>
      <c r="AM36" s="51">
        <v>6</v>
      </c>
      <c r="AN36" s="51">
        <v>4</v>
      </c>
      <c r="AO36" s="51">
        <v>5</v>
      </c>
      <c r="AP36" s="51"/>
      <c r="AQ36" s="51">
        <v>6</v>
      </c>
      <c r="AR36" s="51"/>
      <c r="AS36" s="51">
        <v>7</v>
      </c>
      <c r="AT36" s="51"/>
      <c r="AU36" s="51">
        <v>5</v>
      </c>
      <c r="AV36" s="51"/>
      <c r="AW36" s="51">
        <v>5</v>
      </c>
      <c r="AX36" s="51"/>
      <c r="AY36" s="51">
        <v>7</v>
      </c>
      <c r="AZ36" s="51"/>
      <c r="BA36" s="202">
        <f t="shared" si="1"/>
        <v>6.264705882352941</v>
      </c>
      <c r="BB36" s="51">
        <v>6</v>
      </c>
      <c r="BC36" s="51"/>
      <c r="BD36" s="51">
        <v>7</v>
      </c>
      <c r="BE36" s="51"/>
      <c r="BF36" s="51">
        <v>7</v>
      </c>
      <c r="BG36" s="51"/>
      <c r="BH36" s="51">
        <v>6</v>
      </c>
      <c r="BI36" s="51"/>
      <c r="BJ36" s="51">
        <v>5</v>
      </c>
      <c r="BK36" s="51"/>
      <c r="BL36" s="51">
        <v>7</v>
      </c>
      <c r="BM36" s="51"/>
      <c r="BN36" s="51">
        <v>6</v>
      </c>
      <c r="BO36" s="51"/>
      <c r="BP36" s="51">
        <v>6</v>
      </c>
      <c r="BQ36" s="51"/>
      <c r="BR36" s="203">
        <f t="shared" si="2"/>
        <v>6.238095238095238</v>
      </c>
      <c r="BS36" s="203">
        <f>(BR36*$BR$4+BA36*$BA$4+X36*$X$4)/$BS$4</f>
        <v>6.197530864197531</v>
      </c>
      <c r="BT36" s="51">
        <v>8</v>
      </c>
      <c r="BU36" s="51">
        <v>6</v>
      </c>
      <c r="BV36" s="51">
        <v>8</v>
      </c>
      <c r="BW36" s="204">
        <f>(BR36*$BR$4+BA36*$BA$4+X36*$X$4+BT36*3+BU36*4)/$BW$4</f>
        <v>6.25</v>
      </c>
      <c r="BX36" s="45" t="str">
        <f t="shared" si="3"/>
        <v>Trung b×nh Kh¸</v>
      </c>
      <c r="BY36" s="51">
        <v>7</v>
      </c>
      <c r="BZ36" s="51"/>
    </row>
    <row r="37" spans="1:78" ht="16.5" customHeight="1">
      <c r="A37" s="198">
        <v>33</v>
      </c>
      <c r="B37" s="205" t="s">
        <v>106</v>
      </c>
      <c r="C37" s="206" t="s">
        <v>407</v>
      </c>
      <c r="D37" s="207" t="s">
        <v>408</v>
      </c>
      <c r="E37" s="91" t="s">
        <v>409</v>
      </c>
      <c r="F37" s="51">
        <v>5</v>
      </c>
      <c r="G37" s="51"/>
      <c r="H37" s="51">
        <v>5</v>
      </c>
      <c r="I37" s="51"/>
      <c r="J37" s="51">
        <v>7</v>
      </c>
      <c r="K37" s="51"/>
      <c r="L37" s="51">
        <v>6</v>
      </c>
      <c r="M37" s="51"/>
      <c r="N37" s="51">
        <v>6</v>
      </c>
      <c r="O37" s="51"/>
      <c r="P37" s="51">
        <v>6</v>
      </c>
      <c r="Q37" s="51"/>
      <c r="R37" s="51">
        <v>7</v>
      </c>
      <c r="S37" s="51"/>
      <c r="T37" s="51">
        <v>5</v>
      </c>
      <c r="U37" s="51"/>
      <c r="V37" s="51">
        <v>5</v>
      </c>
      <c r="W37" s="51"/>
      <c r="X37" s="202">
        <f t="shared" si="4"/>
        <v>5.730769230769231</v>
      </c>
      <c r="Y37" s="51">
        <v>7</v>
      </c>
      <c r="Z37" s="51"/>
      <c r="AA37" s="51">
        <v>5</v>
      </c>
      <c r="AB37" s="51"/>
      <c r="AC37" s="51">
        <v>7</v>
      </c>
      <c r="AD37" s="51"/>
      <c r="AE37" s="51">
        <v>6</v>
      </c>
      <c r="AF37" s="51"/>
      <c r="AG37" s="51">
        <v>7</v>
      </c>
      <c r="AH37" s="51"/>
      <c r="AI37" s="51">
        <v>7</v>
      </c>
      <c r="AJ37" s="51"/>
      <c r="AK37" s="51">
        <v>6</v>
      </c>
      <c r="AL37" s="51"/>
      <c r="AM37" s="51">
        <v>5</v>
      </c>
      <c r="AN37" s="51"/>
      <c r="AO37" s="51">
        <v>5</v>
      </c>
      <c r="AP37" s="51"/>
      <c r="AQ37" s="51">
        <v>5</v>
      </c>
      <c r="AR37" s="51"/>
      <c r="AS37" s="51">
        <v>7</v>
      </c>
      <c r="AT37" s="51"/>
      <c r="AU37" s="51">
        <v>6</v>
      </c>
      <c r="AV37" s="51"/>
      <c r="AW37" s="51">
        <v>7</v>
      </c>
      <c r="AX37" s="51"/>
      <c r="AY37" s="51">
        <v>7</v>
      </c>
      <c r="AZ37" s="51"/>
      <c r="BA37" s="202">
        <f t="shared" si="1"/>
        <v>6.235294117647059</v>
      </c>
      <c r="BB37" s="51">
        <v>5</v>
      </c>
      <c r="BC37" s="51"/>
      <c r="BD37" s="51">
        <v>7</v>
      </c>
      <c r="BE37" s="51"/>
      <c r="BF37" s="51">
        <v>6</v>
      </c>
      <c r="BG37" s="51"/>
      <c r="BH37" s="51">
        <v>7</v>
      </c>
      <c r="BI37" s="51"/>
      <c r="BJ37" s="51">
        <v>7</v>
      </c>
      <c r="BK37" s="51"/>
      <c r="BL37" s="51">
        <v>6</v>
      </c>
      <c r="BM37" s="51"/>
      <c r="BN37" s="51">
        <v>6</v>
      </c>
      <c r="BO37" s="51"/>
      <c r="BP37" s="51">
        <v>8</v>
      </c>
      <c r="BQ37" s="51"/>
      <c r="BR37" s="203">
        <f t="shared" si="2"/>
        <v>6.523809523809524</v>
      </c>
      <c r="BS37" s="203">
        <f>(BR37*$BR$4+BA37*$BA$4+X37*$X$4)/$BS$4</f>
        <v>6.148148148148148</v>
      </c>
      <c r="BT37" s="51">
        <v>7</v>
      </c>
      <c r="BU37" s="51">
        <v>7</v>
      </c>
      <c r="BV37" s="51">
        <v>7</v>
      </c>
      <c r="BW37" s="204">
        <f>(BR37*$BR$4+BA37*$BA$4+X37*$X$4+BT37*3+BU37*4)/$BW$4</f>
        <v>6.215909090909091</v>
      </c>
      <c r="BX37" s="45" t="str">
        <f t="shared" si="3"/>
        <v>Trung b×nh Kh¸</v>
      </c>
      <c r="BY37" s="51">
        <v>8</v>
      </c>
      <c r="BZ37" s="51"/>
    </row>
    <row r="38" spans="1:78" ht="16.5" customHeight="1">
      <c r="A38" s="198">
        <v>34</v>
      </c>
      <c r="B38" s="35" t="s">
        <v>410</v>
      </c>
      <c r="C38" s="59" t="s">
        <v>411</v>
      </c>
      <c r="D38" s="199" t="s">
        <v>412</v>
      </c>
      <c r="E38" s="50" t="s">
        <v>331</v>
      </c>
      <c r="F38" s="51">
        <v>7</v>
      </c>
      <c r="G38" s="51"/>
      <c r="H38" s="51">
        <v>7</v>
      </c>
      <c r="I38" s="51"/>
      <c r="J38" s="51">
        <v>6</v>
      </c>
      <c r="K38" s="51"/>
      <c r="L38" s="51">
        <v>5</v>
      </c>
      <c r="M38" s="51"/>
      <c r="N38" s="51">
        <v>5</v>
      </c>
      <c r="O38" s="51"/>
      <c r="P38" s="51">
        <v>6</v>
      </c>
      <c r="Q38" s="51"/>
      <c r="R38" s="51">
        <v>6</v>
      </c>
      <c r="S38" s="51"/>
      <c r="T38" s="51">
        <v>5</v>
      </c>
      <c r="U38" s="51"/>
      <c r="V38" s="51">
        <v>6</v>
      </c>
      <c r="W38" s="51"/>
      <c r="X38" s="202">
        <f t="shared" si="4"/>
        <v>5.846153846153846</v>
      </c>
      <c r="Y38" s="51">
        <v>7</v>
      </c>
      <c r="Z38" s="51"/>
      <c r="AA38" s="51">
        <v>5</v>
      </c>
      <c r="AB38" s="51"/>
      <c r="AC38" s="51">
        <v>7</v>
      </c>
      <c r="AD38" s="51"/>
      <c r="AE38" s="51">
        <v>7</v>
      </c>
      <c r="AF38" s="51"/>
      <c r="AG38" s="51">
        <v>6</v>
      </c>
      <c r="AH38" s="51"/>
      <c r="AI38" s="51">
        <v>5</v>
      </c>
      <c r="AJ38" s="51">
        <v>4</v>
      </c>
      <c r="AK38" s="51">
        <v>5</v>
      </c>
      <c r="AL38" s="51"/>
      <c r="AM38" s="51">
        <v>5</v>
      </c>
      <c r="AN38" s="51"/>
      <c r="AO38" s="51">
        <v>5</v>
      </c>
      <c r="AP38" s="51">
        <v>4</v>
      </c>
      <c r="AQ38" s="51">
        <v>6</v>
      </c>
      <c r="AR38" s="51"/>
      <c r="AS38" s="51">
        <v>6</v>
      </c>
      <c r="AT38" s="51"/>
      <c r="AU38" s="51">
        <v>5</v>
      </c>
      <c r="AV38" s="51">
        <v>4</v>
      </c>
      <c r="AW38" s="51">
        <v>6</v>
      </c>
      <c r="AX38" s="51"/>
      <c r="AY38" s="51">
        <v>7</v>
      </c>
      <c r="AZ38" s="51"/>
      <c r="BA38" s="202">
        <f t="shared" si="1"/>
        <v>5.911764705882353</v>
      </c>
      <c r="BB38" s="51">
        <v>6</v>
      </c>
      <c r="BC38" s="51"/>
      <c r="BD38" s="51">
        <v>8</v>
      </c>
      <c r="BE38" s="51"/>
      <c r="BF38" s="51">
        <v>7</v>
      </c>
      <c r="BG38" s="51"/>
      <c r="BH38" s="51">
        <v>7</v>
      </c>
      <c r="BI38" s="51"/>
      <c r="BJ38" s="51">
        <v>6</v>
      </c>
      <c r="BK38" s="51"/>
      <c r="BL38" s="51">
        <v>6</v>
      </c>
      <c r="BM38" s="51"/>
      <c r="BN38" s="51">
        <v>6</v>
      </c>
      <c r="BO38" s="51"/>
      <c r="BP38" s="51">
        <v>7</v>
      </c>
      <c r="BQ38" s="51"/>
      <c r="BR38" s="203">
        <f t="shared" si="2"/>
        <v>6.571428571428571</v>
      </c>
      <c r="BS38" s="203">
        <f>(BR38*$BR$4+BA38*$BA$4+X38*$X$4)/$BS$4</f>
        <v>6.061728395061729</v>
      </c>
      <c r="BT38" s="51">
        <v>7</v>
      </c>
      <c r="BU38" s="51">
        <v>7</v>
      </c>
      <c r="BV38" s="51">
        <v>7</v>
      </c>
      <c r="BW38" s="204">
        <f>(BR38*$BR$4+BA38*$BA$4+X38*$X$4+BT38*3+BU38*4)/$BW$4</f>
        <v>6.136363636363637</v>
      </c>
      <c r="BX38" s="45" t="str">
        <f t="shared" si="3"/>
        <v>Trung b×nh Kh¸</v>
      </c>
      <c r="BY38" s="51">
        <v>7</v>
      </c>
      <c r="BZ38" s="51"/>
    </row>
    <row r="39" spans="1:78" ht="16.5" customHeight="1">
      <c r="A39" s="198">
        <v>35</v>
      </c>
      <c r="B39" s="35" t="s">
        <v>413</v>
      </c>
      <c r="C39" s="59" t="s">
        <v>203</v>
      </c>
      <c r="D39" s="199" t="s">
        <v>414</v>
      </c>
      <c r="E39" s="50" t="s">
        <v>406</v>
      </c>
      <c r="F39" s="51">
        <v>6</v>
      </c>
      <c r="G39" s="51"/>
      <c r="H39" s="51">
        <v>6</v>
      </c>
      <c r="I39" s="51"/>
      <c r="J39" s="51">
        <v>6</v>
      </c>
      <c r="K39" s="51"/>
      <c r="L39" s="51">
        <v>6</v>
      </c>
      <c r="M39" s="51"/>
      <c r="N39" s="51">
        <v>5</v>
      </c>
      <c r="O39" s="51"/>
      <c r="P39" s="51">
        <v>6</v>
      </c>
      <c r="Q39" s="51"/>
      <c r="R39" s="51">
        <v>7</v>
      </c>
      <c r="S39" s="51"/>
      <c r="T39" s="51">
        <v>5</v>
      </c>
      <c r="U39" s="51"/>
      <c r="V39" s="51">
        <v>7</v>
      </c>
      <c r="W39" s="51"/>
      <c r="X39" s="202">
        <f t="shared" si="4"/>
        <v>5.923076923076923</v>
      </c>
      <c r="Y39" s="51">
        <v>6</v>
      </c>
      <c r="Z39" s="51"/>
      <c r="AA39" s="51">
        <v>5</v>
      </c>
      <c r="AB39" s="51"/>
      <c r="AC39" s="51">
        <v>7</v>
      </c>
      <c r="AD39" s="51"/>
      <c r="AE39" s="51">
        <v>7</v>
      </c>
      <c r="AF39" s="51"/>
      <c r="AG39" s="51">
        <v>6</v>
      </c>
      <c r="AH39" s="51"/>
      <c r="AI39" s="51">
        <v>6</v>
      </c>
      <c r="AJ39" s="51"/>
      <c r="AK39" s="51">
        <v>5</v>
      </c>
      <c r="AL39" s="51"/>
      <c r="AM39" s="51">
        <v>6</v>
      </c>
      <c r="AN39" s="51"/>
      <c r="AO39" s="51">
        <v>6</v>
      </c>
      <c r="AP39" s="51"/>
      <c r="AQ39" s="51">
        <v>6</v>
      </c>
      <c r="AR39" s="51"/>
      <c r="AS39" s="51">
        <v>7</v>
      </c>
      <c r="AT39" s="51"/>
      <c r="AU39" s="51">
        <v>5</v>
      </c>
      <c r="AV39" s="51"/>
      <c r="AW39" s="51">
        <v>5</v>
      </c>
      <c r="AX39" s="51"/>
      <c r="AY39" s="51">
        <v>7</v>
      </c>
      <c r="AZ39" s="51"/>
      <c r="BA39" s="202">
        <f t="shared" si="1"/>
        <v>6</v>
      </c>
      <c r="BB39" s="51">
        <v>5</v>
      </c>
      <c r="BC39" s="51"/>
      <c r="BD39" s="51">
        <v>6</v>
      </c>
      <c r="BE39" s="51"/>
      <c r="BF39" s="51">
        <v>6</v>
      </c>
      <c r="BG39" s="51"/>
      <c r="BH39" s="51">
        <v>8</v>
      </c>
      <c r="BI39" s="51"/>
      <c r="BJ39" s="51">
        <v>5</v>
      </c>
      <c r="BK39" s="51"/>
      <c r="BL39" s="51">
        <v>7</v>
      </c>
      <c r="BM39" s="51"/>
      <c r="BN39" s="51">
        <v>6</v>
      </c>
      <c r="BO39" s="51"/>
      <c r="BP39" s="51">
        <v>5</v>
      </c>
      <c r="BQ39" s="51"/>
      <c r="BR39" s="203">
        <f t="shared" si="2"/>
        <v>5.9523809523809526</v>
      </c>
      <c r="BS39" s="203">
        <f>(BR39*$BR$4+BA39*$BA$4+X39*$X$4)/$BS$4</f>
        <v>5.962962962962963</v>
      </c>
      <c r="BT39" s="51">
        <v>7</v>
      </c>
      <c r="BU39" s="51">
        <v>7</v>
      </c>
      <c r="BV39" s="51">
        <v>6</v>
      </c>
      <c r="BW39" s="204">
        <f>(BR39*$BR$4+BA39*$BA$4+X39*$X$4+BT39*3+BU39*4)/$BW$4</f>
        <v>6.045454545454546</v>
      </c>
      <c r="BX39" s="45" t="str">
        <f t="shared" si="3"/>
        <v>Trung b×nh Kh¸</v>
      </c>
      <c r="BY39" s="51">
        <v>7</v>
      </c>
      <c r="BZ39" s="51"/>
    </row>
    <row r="40" spans="1:78" ht="16.5" customHeight="1">
      <c r="A40" s="198">
        <v>36</v>
      </c>
      <c r="B40" s="35" t="s">
        <v>324</v>
      </c>
      <c r="C40" s="59" t="s">
        <v>415</v>
      </c>
      <c r="D40" s="199" t="s">
        <v>416</v>
      </c>
      <c r="E40" s="50" t="s">
        <v>342</v>
      </c>
      <c r="F40" s="51">
        <v>7</v>
      </c>
      <c r="G40" s="51"/>
      <c r="H40" s="51">
        <v>8</v>
      </c>
      <c r="I40" s="51"/>
      <c r="J40" s="51">
        <v>8</v>
      </c>
      <c r="K40" s="51"/>
      <c r="L40" s="51">
        <v>7</v>
      </c>
      <c r="M40" s="51"/>
      <c r="N40" s="51">
        <v>7</v>
      </c>
      <c r="O40" s="51"/>
      <c r="P40" s="51">
        <v>8</v>
      </c>
      <c r="Q40" s="51"/>
      <c r="R40" s="51">
        <v>8</v>
      </c>
      <c r="S40" s="51"/>
      <c r="T40" s="51">
        <v>5</v>
      </c>
      <c r="U40" s="51"/>
      <c r="V40" s="51">
        <v>6</v>
      </c>
      <c r="W40" s="51"/>
      <c r="X40" s="202">
        <f t="shared" si="4"/>
        <v>7.115384615384615</v>
      </c>
      <c r="Y40" s="51">
        <v>8</v>
      </c>
      <c r="Z40" s="51"/>
      <c r="AA40" s="51">
        <v>8</v>
      </c>
      <c r="AB40" s="51"/>
      <c r="AC40" s="51">
        <v>8</v>
      </c>
      <c r="AD40" s="51"/>
      <c r="AE40" s="51">
        <v>7</v>
      </c>
      <c r="AF40" s="51"/>
      <c r="AG40" s="51">
        <v>8</v>
      </c>
      <c r="AH40" s="51"/>
      <c r="AI40" s="51">
        <v>8</v>
      </c>
      <c r="AJ40" s="51"/>
      <c r="AK40" s="51">
        <v>8</v>
      </c>
      <c r="AL40" s="51"/>
      <c r="AM40" s="51">
        <v>7</v>
      </c>
      <c r="AN40" s="51"/>
      <c r="AO40" s="51">
        <v>7</v>
      </c>
      <c r="AP40" s="51"/>
      <c r="AQ40" s="51">
        <v>8</v>
      </c>
      <c r="AR40" s="51"/>
      <c r="AS40" s="51">
        <v>8</v>
      </c>
      <c r="AT40" s="51"/>
      <c r="AU40" s="51">
        <v>7</v>
      </c>
      <c r="AV40" s="51"/>
      <c r="AW40" s="51">
        <v>7</v>
      </c>
      <c r="AX40" s="51"/>
      <c r="AY40" s="51">
        <v>8</v>
      </c>
      <c r="AZ40" s="51"/>
      <c r="BA40" s="202">
        <f t="shared" si="1"/>
        <v>7.647058823529412</v>
      </c>
      <c r="BB40" s="51">
        <v>8</v>
      </c>
      <c r="BC40" s="51"/>
      <c r="BD40" s="51">
        <v>8</v>
      </c>
      <c r="BE40" s="51"/>
      <c r="BF40" s="51">
        <v>9</v>
      </c>
      <c r="BG40" s="51"/>
      <c r="BH40" s="51">
        <v>8</v>
      </c>
      <c r="BI40" s="51"/>
      <c r="BJ40" s="51">
        <v>8</v>
      </c>
      <c r="BK40" s="51"/>
      <c r="BL40" s="51">
        <v>7</v>
      </c>
      <c r="BM40" s="51"/>
      <c r="BN40" s="51">
        <v>7</v>
      </c>
      <c r="BO40" s="51"/>
      <c r="BP40" s="51">
        <v>8</v>
      </c>
      <c r="BQ40" s="51"/>
      <c r="BR40" s="203">
        <f t="shared" si="2"/>
        <v>7.857142857142857</v>
      </c>
      <c r="BS40" s="203">
        <f>(BR40*$BR$4+BA40*$BA$4+X40*$X$4)/$BS$4</f>
        <v>7.530864197530864</v>
      </c>
      <c r="BT40" s="51">
        <v>6</v>
      </c>
      <c r="BU40" s="51">
        <v>6</v>
      </c>
      <c r="BV40" s="51">
        <v>6</v>
      </c>
      <c r="BW40" s="204">
        <f>(BR40*$BR$4+BA40*$BA$4+X40*$X$4+BT40*3+BU40*4)/$BW$4</f>
        <v>7.409090909090909</v>
      </c>
      <c r="BX40" s="45" t="str">
        <f t="shared" si="3"/>
        <v>Kh¸</v>
      </c>
      <c r="BY40" s="51">
        <v>8</v>
      </c>
      <c r="BZ40" s="51"/>
    </row>
    <row r="41" spans="1:78" ht="16.5" customHeight="1">
      <c r="A41" s="198">
        <v>37</v>
      </c>
      <c r="B41" s="35" t="s">
        <v>417</v>
      </c>
      <c r="C41" s="59" t="s">
        <v>206</v>
      </c>
      <c r="D41" s="199" t="s">
        <v>418</v>
      </c>
      <c r="E41" s="50" t="s">
        <v>323</v>
      </c>
      <c r="F41" s="51">
        <v>7</v>
      </c>
      <c r="G41" s="51"/>
      <c r="H41" s="51">
        <v>7</v>
      </c>
      <c r="I41" s="51"/>
      <c r="J41" s="51">
        <v>6</v>
      </c>
      <c r="K41" s="51"/>
      <c r="L41" s="51">
        <v>6</v>
      </c>
      <c r="M41" s="51"/>
      <c r="N41" s="51">
        <v>5</v>
      </c>
      <c r="O41" s="51"/>
      <c r="P41" s="51">
        <v>6</v>
      </c>
      <c r="Q41" s="51"/>
      <c r="R41" s="51">
        <v>6</v>
      </c>
      <c r="S41" s="51"/>
      <c r="T41" s="51">
        <v>5</v>
      </c>
      <c r="U41" s="51"/>
      <c r="V41" s="51">
        <v>7</v>
      </c>
      <c r="W41" s="51"/>
      <c r="X41" s="202">
        <f t="shared" si="4"/>
        <v>6.115384615384615</v>
      </c>
      <c r="Y41" s="51">
        <v>8</v>
      </c>
      <c r="Z41" s="51"/>
      <c r="AA41" s="51">
        <v>5</v>
      </c>
      <c r="AB41" s="51"/>
      <c r="AC41" s="51">
        <v>6</v>
      </c>
      <c r="AD41" s="51"/>
      <c r="AE41" s="51">
        <v>6</v>
      </c>
      <c r="AF41" s="51"/>
      <c r="AG41" s="51">
        <v>7</v>
      </c>
      <c r="AH41" s="51"/>
      <c r="AI41" s="51">
        <v>7</v>
      </c>
      <c r="AJ41" s="51"/>
      <c r="AK41" s="51">
        <v>5</v>
      </c>
      <c r="AL41" s="51"/>
      <c r="AM41" s="51">
        <v>6</v>
      </c>
      <c r="AN41" s="51"/>
      <c r="AO41" s="51">
        <v>5</v>
      </c>
      <c r="AP41" s="51">
        <v>4</v>
      </c>
      <c r="AQ41" s="51">
        <v>6</v>
      </c>
      <c r="AR41" s="51"/>
      <c r="AS41" s="51">
        <v>7</v>
      </c>
      <c r="AT41" s="51"/>
      <c r="AU41" s="51">
        <v>5</v>
      </c>
      <c r="AV41" s="51"/>
      <c r="AW41" s="51">
        <v>7</v>
      </c>
      <c r="AX41" s="51"/>
      <c r="AY41" s="51">
        <v>6</v>
      </c>
      <c r="AZ41" s="51"/>
      <c r="BA41" s="202">
        <f t="shared" si="1"/>
        <v>6.205882352941177</v>
      </c>
      <c r="BB41" s="51">
        <v>7</v>
      </c>
      <c r="BC41" s="51"/>
      <c r="BD41" s="51">
        <v>6</v>
      </c>
      <c r="BE41" s="51"/>
      <c r="BF41" s="51">
        <v>6</v>
      </c>
      <c r="BG41" s="51"/>
      <c r="BH41" s="51">
        <v>7</v>
      </c>
      <c r="BI41" s="51"/>
      <c r="BJ41" s="51">
        <v>5</v>
      </c>
      <c r="BK41" s="51"/>
      <c r="BL41" s="51">
        <v>6</v>
      </c>
      <c r="BM41" s="51">
        <v>0</v>
      </c>
      <c r="BN41" s="51">
        <v>6</v>
      </c>
      <c r="BO41" s="51"/>
      <c r="BP41" s="51">
        <v>8</v>
      </c>
      <c r="BQ41" s="51"/>
      <c r="BR41" s="203">
        <f t="shared" si="2"/>
        <v>6.333333333333333</v>
      </c>
      <c r="BS41" s="203">
        <f>(BR41*$BR$4+BA41*$BA$4+X41*$X$4)/$BS$4</f>
        <v>6.209876543209877</v>
      </c>
      <c r="BT41" s="51">
        <v>7</v>
      </c>
      <c r="BU41" s="51">
        <v>9</v>
      </c>
      <c r="BV41" s="51">
        <v>7</v>
      </c>
      <c r="BW41" s="204">
        <f>(BR41*$BR$4+BA41*$BA$4+X41*$X$4+BT41*3+BU41*4)/$BW$4</f>
        <v>6.363636363636363</v>
      </c>
      <c r="BX41" s="45" t="str">
        <f t="shared" si="3"/>
        <v>Trung b×nh Kh¸</v>
      </c>
      <c r="BY41" s="51">
        <v>8</v>
      </c>
      <c r="BZ41" s="51"/>
    </row>
    <row r="42" spans="1:78" ht="16.5" customHeight="1">
      <c r="A42" s="198">
        <v>38</v>
      </c>
      <c r="B42" s="35" t="s">
        <v>50</v>
      </c>
      <c r="C42" s="59" t="s">
        <v>213</v>
      </c>
      <c r="D42" s="199" t="s">
        <v>419</v>
      </c>
      <c r="E42" s="50" t="s">
        <v>354</v>
      </c>
      <c r="F42" s="51">
        <v>7</v>
      </c>
      <c r="G42" s="51"/>
      <c r="H42" s="51">
        <v>6</v>
      </c>
      <c r="I42" s="51"/>
      <c r="J42" s="51">
        <v>7</v>
      </c>
      <c r="K42" s="51"/>
      <c r="L42" s="51">
        <v>7</v>
      </c>
      <c r="M42" s="51"/>
      <c r="N42" s="51">
        <v>6</v>
      </c>
      <c r="O42" s="51"/>
      <c r="P42" s="51">
        <v>8</v>
      </c>
      <c r="Q42" s="51"/>
      <c r="R42" s="51">
        <v>7</v>
      </c>
      <c r="S42" s="51"/>
      <c r="T42" s="51">
        <v>5</v>
      </c>
      <c r="U42" s="51"/>
      <c r="V42" s="51">
        <v>7</v>
      </c>
      <c r="W42" s="51"/>
      <c r="X42" s="202">
        <f t="shared" si="4"/>
        <v>6.653846153846154</v>
      </c>
      <c r="Y42" s="51">
        <v>7</v>
      </c>
      <c r="Z42" s="51"/>
      <c r="AA42" s="51">
        <v>8</v>
      </c>
      <c r="AB42" s="51"/>
      <c r="AC42" s="51">
        <v>8</v>
      </c>
      <c r="AD42" s="51"/>
      <c r="AE42" s="51">
        <v>7</v>
      </c>
      <c r="AF42" s="51"/>
      <c r="AG42" s="51">
        <v>6</v>
      </c>
      <c r="AH42" s="51"/>
      <c r="AI42" s="51">
        <v>6</v>
      </c>
      <c r="AJ42" s="51"/>
      <c r="AK42" s="51">
        <v>8</v>
      </c>
      <c r="AL42" s="51"/>
      <c r="AM42" s="51">
        <v>8</v>
      </c>
      <c r="AN42" s="51"/>
      <c r="AO42" s="51">
        <v>7</v>
      </c>
      <c r="AP42" s="51"/>
      <c r="AQ42" s="51">
        <v>7</v>
      </c>
      <c r="AR42" s="51"/>
      <c r="AS42" s="51">
        <v>6</v>
      </c>
      <c r="AT42" s="51"/>
      <c r="AU42" s="51">
        <v>8</v>
      </c>
      <c r="AV42" s="51"/>
      <c r="AW42" s="51">
        <v>5</v>
      </c>
      <c r="AX42" s="51"/>
      <c r="AY42" s="51">
        <v>7</v>
      </c>
      <c r="AZ42" s="51"/>
      <c r="BA42" s="202">
        <f t="shared" si="1"/>
        <v>6.9411764705882355</v>
      </c>
      <c r="BB42" s="51">
        <v>7</v>
      </c>
      <c r="BC42" s="51"/>
      <c r="BD42" s="51">
        <v>8</v>
      </c>
      <c r="BE42" s="51"/>
      <c r="BF42" s="51">
        <v>6</v>
      </c>
      <c r="BG42" s="51"/>
      <c r="BH42" s="51">
        <v>6</v>
      </c>
      <c r="BI42" s="51"/>
      <c r="BJ42" s="51">
        <v>7</v>
      </c>
      <c r="BK42" s="51"/>
      <c r="BL42" s="51">
        <v>7</v>
      </c>
      <c r="BM42" s="51"/>
      <c r="BN42" s="51">
        <v>7</v>
      </c>
      <c r="BO42" s="51"/>
      <c r="BP42" s="51">
        <v>7</v>
      </c>
      <c r="BQ42" s="51"/>
      <c r="BR42" s="203">
        <f t="shared" si="2"/>
        <v>6.857142857142857</v>
      </c>
      <c r="BS42" s="203">
        <f>(BR42*$BR$4+BA42*$BA$4+X42*$X$4)/$BS$4</f>
        <v>6.827160493827161</v>
      </c>
      <c r="BT42" s="51">
        <v>9</v>
      </c>
      <c r="BU42" s="51">
        <v>9</v>
      </c>
      <c r="BV42" s="51">
        <v>7</v>
      </c>
      <c r="BW42" s="204">
        <f>(BR42*$BR$4+BA42*$BA$4+X42*$X$4+BT42*3+BU42*4)/$BW$4</f>
        <v>7</v>
      </c>
      <c r="BX42" s="45" t="str">
        <f t="shared" si="3"/>
        <v>Kh¸</v>
      </c>
      <c r="BY42" s="51">
        <v>8</v>
      </c>
      <c r="BZ42" s="51"/>
    </row>
    <row r="43" spans="1:78" ht="16.5" customHeight="1">
      <c r="A43" s="198">
        <v>39</v>
      </c>
      <c r="B43" s="205" t="s">
        <v>420</v>
      </c>
      <c r="C43" s="206" t="s">
        <v>265</v>
      </c>
      <c r="D43" s="207" t="s">
        <v>421</v>
      </c>
      <c r="E43" s="50" t="s">
        <v>354</v>
      </c>
      <c r="F43" s="51">
        <v>7</v>
      </c>
      <c r="G43" s="51"/>
      <c r="H43" s="51">
        <v>7</v>
      </c>
      <c r="I43" s="51"/>
      <c r="J43" s="51">
        <v>6</v>
      </c>
      <c r="K43" s="51"/>
      <c r="L43" s="51">
        <v>5</v>
      </c>
      <c r="M43" s="51"/>
      <c r="N43" s="51">
        <v>5</v>
      </c>
      <c r="O43" s="51"/>
      <c r="P43" s="51">
        <v>7</v>
      </c>
      <c r="Q43" s="51"/>
      <c r="R43" s="51">
        <v>6</v>
      </c>
      <c r="S43" s="51"/>
      <c r="T43" s="51">
        <v>5</v>
      </c>
      <c r="U43" s="51"/>
      <c r="V43" s="51">
        <v>7</v>
      </c>
      <c r="W43" s="51"/>
      <c r="X43" s="202">
        <f t="shared" si="4"/>
        <v>6</v>
      </c>
      <c r="Y43" s="51">
        <v>8</v>
      </c>
      <c r="Z43" s="51"/>
      <c r="AA43" s="51">
        <v>8</v>
      </c>
      <c r="AB43" s="51"/>
      <c r="AC43" s="51">
        <v>7</v>
      </c>
      <c r="AD43" s="51"/>
      <c r="AE43" s="51">
        <v>7</v>
      </c>
      <c r="AF43" s="51"/>
      <c r="AG43" s="51">
        <v>7</v>
      </c>
      <c r="AH43" s="51"/>
      <c r="AI43" s="51">
        <v>8</v>
      </c>
      <c r="AJ43" s="51"/>
      <c r="AK43" s="51">
        <v>6</v>
      </c>
      <c r="AL43" s="51"/>
      <c r="AM43" s="51">
        <v>8</v>
      </c>
      <c r="AN43" s="51"/>
      <c r="AO43" s="51">
        <v>6</v>
      </c>
      <c r="AP43" s="51"/>
      <c r="AQ43" s="51">
        <v>6</v>
      </c>
      <c r="AR43" s="51"/>
      <c r="AS43" s="51">
        <v>6</v>
      </c>
      <c r="AT43" s="51"/>
      <c r="AU43" s="51">
        <v>7</v>
      </c>
      <c r="AV43" s="51"/>
      <c r="AW43" s="51">
        <v>5</v>
      </c>
      <c r="AX43" s="51"/>
      <c r="AY43" s="51">
        <v>6</v>
      </c>
      <c r="AZ43" s="51"/>
      <c r="BA43" s="202">
        <f t="shared" si="1"/>
        <v>6.735294117647059</v>
      </c>
      <c r="BB43" s="51">
        <v>7</v>
      </c>
      <c r="BC43" s="51"/>
      <c r="BD43" s="51">
        <v>5</v>
      </c>
      <c r="BE43" s="51"/>
      <c r="BF43" s="51">
        <v>7</v>
      </c>
      <c r="BG43" s="51"/>
      <c r="BH43" s="51">
        <v>7</v>
      </c>
      <c r="BI43" s="51"/>
      <c r="BJ43" s="51">
        <v>5</v>
      </c>
      <c r="BK43" s="51"/>
      <c r="BL43" s="51">
        <v>7</v>
      </c>
      <c r="BM43" s="51"/>
      <c r="BN43" s="51">
        <v>6</v>
      </c>
      <c r="BO43" s="51"/>
      <c r="BP43" s="51">
        <v>5</v>
      </c>
      <c r="BQ43" s="51"/>
      <c r="BR43" s="203">
        <f t="shared" si="2"/>
        <v>6.095238095238095</v>
      </c>
      <c r="BS43" s="203">
        <f>(BR43*$BR$4+BA43*$BA$4+X43*$X$4)/$BS$4</f>
        <v>6.333333333333333</v>
      </c>
      <c r="BT43" s="51">
        <v>7</v>
      </c>
      <c r="BU43" s="51">
        <v>7</v>
      </c>
      <c r="BV43" s="51">
        <v>7</v>
      </c>
      <c r="BW43" s="204">
        <f>(BR43*$BR$4+BA43*$BA$4+X43*$X$4+BT43*3+BU43*4)/$BW$4</f>
        <v>6.386363636363637</v>
      </c>
      <c r="BX43" s="45" t="str">
        <f t="shared" si="3"/>
        <v>Trung b×nh Kh¸</v>
      </c>
      <c r="BY43" s="51">
        <v>6</v>
      </c>
      <c r="BZ43" s="51"/>
    </row>
    <row r="44" spans="1:78" ht="16.5" customHeight="1">
      <c r="A44" s="198">
        <v>40</v>
      </c>
      <c r="B44" s="205" t="s">
        <v>422</v>
      </c>
      <c r="C44" s="206" t="s">
        <v>213</v>
      </c>
      <c r="D44" s="207" t="s">
        <v>423</v>
      </c>
      <c r="E44" s="91" t="s">
        <v>329</v>
      </c>
      <c r="F44" s="51">
        <v>5</v>
      </c>
      <c r="G44" s="51"/>
      <c r="H44" s="51">
        <v>7</v>
      </c>
      <c r="I44" s="51"/>
      <c r="J44" s="51">
        <v>7</v>
      </c>
      <c r="K44" s="51"/>
      <c r="L44" s="51">
        <v>5</v>
      </c>
      <c r="M44" s="51"/>
      <c r="N44" s="51">
        <v>5</v>
      </c>
      <c r="O44" s="51"/>
      <c r="P44" s="51">
        <v>6</v>
      </c>
      <c r="Q44" s="51"/>
      <c r="R44" s="51">
        <v>6</v>
      </c>
      <c r="S44" s="51"/>
      <c r="T44" s="51">
        <v>5</v>
      </c>
      <c r="U44" s="51"/>
      <c r="V44" s="51">
        <v>5</v>
      </c>
      <c r="W44" s="51"/>
      <c r="X44" s="202">
        <f t="shared" si="4"/>
        <v>5.538461538461538</v>
      </c>
      <c r="Y44" s="51">
        <v>7</v>
      </c>
      <c r="Z44" s="51"/>
      <c r="AA44" s="51">
        <v>5</v>
      </c>
      <c r="AB44" s="51"/>
      <c r="AC44" s="51">
        <v>6</v>
      </c>
      <c r="AD44" s="51"/>
      <c r="AE44" s="51">
        <v>6</v>
      </c>
      <c r="AF44" s="51"/>
      <c r="AG44" s="51">
        <v>7</v>
      </c>
      <c r="AH44" s="51"/>
      <c r="AI44" s="51">
        <v>6</v>
      </c>
      <c r="AJ44" s="51"/>
      <c r="AK44" s="51">
        <v>6</v>
      </c>
      <c r="AL44" s="51"/>
      <c r="AM44" s="51">
        <v>5</v>
      </c>
      <c r="AN44" s="51"/>
      <c r="AO44" s="51">
        <v>7</v>
      </c>
      <c r="AP44" s="51"/>
      <c r="AQ44" s="51">
        <v>6</v>
      </c>
      <c r="AR44" s="51"/>
      <c r="AS44" s="51">
        <v>6</v>
      </c>
      <c r="AT44" s="51"/>
      <c r="AU44" s="51">
        <v>5</v>
      </c>
      <c r="AV44" s="51"/>
      <c r="AW44" s="51">
        <v>6</v>
      </c>
      <c r="AX44" s="51"/>
      <c r="AY44" s="51">
        <v>5</v>
      </c>
      <c r="AZ44" s="51"/>
      <c r="BA44" s="202">
        <f t="shared" si="1"/>
        <v>6.029411764705882</v>
      </c>
      <c r="BB44" s="51">
        <v>6</v>
      </c>
      <c r="BC44" s="51"/>
      <c r="BD44" s="51">
        <v>6</v>
      </c>
      <c r="BE44" s="51"/>
      <c r="BF44" s="51">
        <v>7</v>
      </c>
      <c r="BG44" s="51"/>
      <c r="BH44" s="51">
        <v>7</v>
      </c>
      <c r="BI44" s="51"/>
      <c r="BJ44" s="51">
        <v>6</v>
      </c>
      <c r="BK44" s="51"/>
      <c r="BL44" s="51">
        <v>5</v>
      </c>
      <c r="BM44" s="51"/>
      <c r="BN44" s="51">
        <v>6</v>
      </c>
      <c r="BO44" s="51"/>
      <c r="BP44" s="51">
        <v>8</v>
      </c>
      <c r="BQ44" s="51"/>
      <c r="BR44" s="203">
        <f t="shared" si="2"/>
        <v>6.380952380952381</v>
      </c>
      <c r="BS44" s="203">
        <f>(BR44*$BR$4+BA44*$BA$4+X44*$X$4)/$BS$4</f>
        <v>5.962962962962963</v>
      </c>
      <c r="BT44" s="51">
        <v>6</v>
      </c>
      <c r="BU44" s="51">
        <v>6</v>
      </c>
      <c r="BV44" s="51">
        <v>5</v>
      </c>
      <c r="BW44" s="204">
        <f>(BR44*$BR$4+BA44*$BA$4+X44*$X$4+BT44*3+BU44*4)/$BW$4</f>
        <v>5.965909090909091</v>
      </c>
      <c r="BX44" s="45" t="str">
        <f t="shared" si="3"/>
        <v>Trung b×nh</v>
      </c>
      <c r="BY44" s="51">
        <v>8</v>
      </c>
      <c r="BZ44" s="51"/>
    </row>
    <row r="45" spans="1:78" ht="16.5" customHeight="1">
      <c r="A45" s="198">
        <v>41</v>
      </c>
      <c r="B45" s="205" t="s">
        <v>52</v>
      </c>
      <c r="C45" s="206" t="s">
        <v>222</v>
      </c>
      <c r="D45" s="207" t="s">
        <v>424</v>
      </c>
      <c r="E45" s="91" t="s">
        <v>329</v>
      </c>
      <c r="F45" s="51">
        <v>6</v>
      </c>
      <c r="G45" s="51"/>
      <c r="H45" s="51">
        <v>5</v>
      </c>
      <c r="I45" s="51"/>
      <c r="J45" s="51">
        <v>6</v>
      </c>
      <c r="K45" s="51"/>
      <c r="L45" s="51">
        <v>5</v>
      </c>
      <c r="M45" s="51"/>
      <c r="N45" s="51">
        <v>5</v>
      </c>
      <c r="O45" s="51"/>
      <c r="P45" s="51">
        <v>6</v>
      </c>
      <c r="Q45" s="51"/>
      <c r="R45" s="51">
        <v>6</v>
      </c>
      <c r="S45" s="51"/>
      <c r="T45" s="51">
        <v>5</v>
      </c>
      <c r="U45" s="51"/>
      <c r="V45" s="51">
        <v>6</v>
      </c>
      <c r="W45" s="51"/>
      <c r="X45" s="202">
        <f t="shared" si="4"/>
        <v>5.461538461538462</v>
      </c>
      <c r="Y45" s="51">
        <v>7</v>
      </c>
      <c r="Z45" s="51"/>
      <c r="AA45" s="51">
        <v>5</v>
      </c>
      <c r="AB45" s="51"/>
      <c r="AC45" s="51">
        <v>7</v>
      </c>
      <c r="AD45" s="51"/>
      <c r="AE45" s="51">
        <v>6</v>
      </c>
      <c r="AF45" s="51"/>
      <c r="AG45" s="51">
        <v>7</v>
      </c>
      <c r="AH45" s="51"/>
      <c r="AI45" s="51">
        <v>7</v>
      </c>
      <c r="AJ45" s="51"/>
      <c r="AK45" s="51">
        <v>5</v>
      </c>
      <c r="AL45" s="51"/>
      <c r="AM45" s="51">
        <v>7</v>
      </c>
      <c r="AN45" s="51"/>
      <c r="AO45" s="51">
        <v>7</v>
      </c>
      <c r="AP45" s="51"/>
      <c r="AQ45" s="51">
        <v>5</v>
      </c>
      <c r="AR45" s="51"/>
      <c r="AS45" s="51">
        <v>7</v>
      </c>
      <c r="AT45" s="51"/>
      <c r="AU45" s="51">
        <v>6</v>
      </c>
      <c r="AV45" s="51"/>
      <c r="AW45" s="51">
        <v>7</v>
      </c>
      <c r="AX45" s="51"/>
      <c r="AY45" s="51">
        <v>6</v>
      </c>
      <c r="AZ45" s="51"/>
      <c r="BA45" s="202">
        <f t="shared" si="1"/>
        <v>6.411764705882353</v>
      </c>
      <c r="BB45" s="51">
        <v>6</v>
      </c>
      <c r="BC45" s="51"/>
      <c r="BD45" s="51">
        <v>8</v>
      </c>
      <c r="BE45" s="51"/>
      <c r="BF45" s="51">
        <v>7</v>
      </c>
      <c r="BG45" s="51"/>
      <c r="BH45" s="51">
        <v>7</v>
      </c>
      <c r="BI45" s="51"/>
      <c r="BJ45" s="51">
        <v>7</v>
      </c>
      <c r="BK45" s="51"/>
      <c r="BL45" s="51">
        <v>6</v>
      </c>
      <c r="BM45" s="51"/>
      <c r="BN45" s="51">
        <v>6</v>
      </c>
      <c r="BO45" s="51"/>
      <c r="BP45" s="51">
        <v>8</v>
      </c>
      <c r="BQ45" s="51"/>
      <c r="BR45" s="203">
        <f t="shared" si="2"/>
        <v>6.857142857142857</v>
      </c>
      <c r="BS45" s="203">
        <f>(BR45*$BR$4+BA45*$BA$4+X45*$X$4)/$BS$4</f>
        <v>6.222222222222222</v>
      </c>
      <c r="BT45" s="51">
        <v>5</v>
      </c>
      <c r="BU45" s="51">
        <v>6</v>
      </c>
      <c r="BV45" s="51">
        <v>6</v>
      </c>
      <c r="BW45" s="204">
        <f>(BR45*$BR$4+BA45*$BA$4+X45*$X$4+BT45*3+BU45*4)/$BW$4</f>
        <v>6.170454545454546</v>
      </c>
      <c r="BX45" s="45" t="str">
        <f t="shared" si="3"/>
        <v>Trung b×nh Kh¸</v>
      </c>
      <c r="BY45" s="51">
        <v>7</v>
      </c>
      <c r="BZ45" s="51"/>
    </row>
    <row r="46" spans="1:78" ht="16.5" customHeight="1">
      <c r="A46" s="198">
        <v>42</v>
      </c>
      <c r="B46" s="35" t="s">
        <v>339</v>
      </c>
      <c r="C46" s="59" t="s">
        <v>425</v>
      </c>
      <c r="D46" s="199" t="s">
        <v>426</v>
      </c>
      <c r="E46" s="50" t="s">
        <v>342</v>
      </c>
      <c r="F46" s="51">
        <v>5</v>
      </c>
      <c r="G46" s="51"/>
      <c r="H46" s="51">
        <v>7</v>
      </c>
      <c r="I46" s="51"/>
      <c r="J46" s="51">
        <v>6</v>
      </c>
      <c r="K46" s="51"/>
      <c r="L46" s="51">
        <v>6</v>
      </c>
      <c r="M46" s="51"/>
      <c r="N46" s="51">
        <v>5</v>
      </c>
      <c r="O46" s="51"/>
      <c r="P46" s="51">
        <v>6</v>
      </c>
      <c r="Q46" s="51"/>
      <c r="R46" s="51">
        <v>6</v>
      </c>
      <c r="S46" s="51"/>
      <c r="T46" s="51">
        <v>5</v>
      </c>
      <c r="U46" s="51"/>
      <c r="V46" s="51">
        <v>6</v>
      </c>
      <c r="W46" s="51"/>
      <c r="X46" s="202">
        <f t="shared" si="4"/>
        <v>5.730769230769231</v>
      </c>
      <c r="Y46" s="51">
        <v>8</v>
      </c>
      <c r="Z46" s="51"/>
      <c r="AA46" s="51">
        <v>7</v>
      </c>
      <c r="AB46" s="51"/>
      <c r="AC46" s="51">
        <v>7</v>
      </c>
      <c r="AD46" s="51"/>
      <c r="AE46" s="51">
        <v>5</v>
      </c>
      <c r="AF46" s="51"/>
      <c r="AG46" s="51">
        <v>7</v>
      </c>
      <c r="AH46" s="51"/>
      <c r="AI46" s="51">
        <v>7</v>
      </c>
      <c r="AJ46" s="51"/>
      <c r="AK46" s="51">
        <v>6</v>
      </c>
      <c r="AL46" s="51"/>
      <c r="AM46" s="51">
        <v>8</v>
      </c>
      <c r="AN46" s="51"/>
      <c r="AO46" s="51">
        <v>6</v>
      </c>
      <c r="AP46" s="51"/>
      <c r="AQ46" s="51">
        <v>5</v>
      </c>
      <c r="AR46" s="51"/>
      <c r="AS46" s="51">
        <v>6</v>
      </c>
      <c r="AT46" s="51"/>
      <c r="AU46" s="51">
        <v>6</v>
      </c>
      <c r="AV46" s="51"/>
      <c r="AW46" s="51">
        <v>7</v>
      </c>
      <c r="AX46" s="51"/>
      <c r="AY46" s="51">
        <v>7</v>
      </c>
      <c r="AZ46" s="51"/>
      <c r="BA46" s="202">
        <f t="shared" si="1"/>
        <v>6.588235294117647</v>
      </c>
      <c r="BB46" s="51">
        <v>5</v>
      </c>
      <c r="BC46" s="51"/>
      <c r="BD46" s="51">
        <v>7</v>
      </c>
      <c r="BE46" s="51"/>
      <c r="BF46" s="51">
        <v>6</v>
      </c>
      <c r="BG46" s="51"/>
      <c r="BH46" s="51">
        <v>7</v>
      </c>
      <c r="BI46" s="51"/>
      <c r="BJ46" s="51">
        <v>7</v>
      </c>
      <c r="BK46" s="51"/>
      <c r="BL46" s="51">
        <v>6</v>
      </c>
      <c r="BM46" s="51"/>
      <c r="BN46" s="51">
        <v>6</v>
      </c>
      <c r="BO46" s="51"/>
      <c r="BP46" s="51">
        <v>7</v>
      </c>
      <c r="BQ46" s="51"/>
      <c r="BR46" s="203">
        <f t="shared" si="2"/>
        <v>6.380952380952381</v>
      </c>
      <c r="BS46" s="203">
        <f>(BR46*$BR$4+BA46*$BA$4+X46*$X$4)/$BS$4</f>
        <v>6.2592592592592595</v>
      </c>
      <c r="BT46" s="51">
        <v>8</v>
      </c>
      <c r="BU46" s="51">
        <v>6</v>
      </c>
      <c r="BV46" s="51">
        <v>5</v>
      </c>
      <c r="BW46" s="204">
        <f>(BR46*$BR$4+BA46*$BA$4+X46*$X$4+BT46*3+BU46*4)/$BW$4</f>
        <v>6.306818181818182</v>
      </c>
      <c r="BX46" s="45" t="str">
        <f t="shared" si="3"/>
        <v>Trung b×nh Kh¸</v>
      </c>
      <c r="BY46" s="51">
        <v>8</v>
      </c>
      <c r="BZ46" s="51"/>
    </row>
    <row r="47" spans="1:78" ht="16.5" customHeight="1">
      <c r="A47" s="198">
        <v>43</v>
      </c>
      <c r="B47" s="205" t="s">
        <v>427</v>
      </c>
      <c r="C47" s="206" t="s">
        <v>428</v>
      </c>
      <c r="D47" s="207" t="s">
        <v>429</v>
      </c>
      <c r="E47" s="91" t="s">
        <v>338</v>
      </c>
      <c r="F47" s="51">
        <v>6</v>
      </c>
      <c r="G47" s="51"/>
      <c r="H47" s="51">
        <v>6</v>
      </c>
      <c r="I47" s="51"/>
      <c r="J47" s="51">
        <v>6</v>
      </c>
      <c r="K47" s="51"/>
      <c r="L47" s="51">
        <v>6</v>
      </c>
      <c r="M47" s="51"/>
      <c r="N47" s="51">
        <v>5</v>
      </c>
      <c r="O47" s="51"/>
      <c r="P47" s="51">
        <v>7</v>
      </c>
      <c r="Q47" s="51"/>
      <c r="R47" s="51">
        <v>7</v>
      </c>
      <c r="S47" s="51"/>
      <c r="T47" s="51">
        <v>5</v>
      </c>
      <c r="U47" s="51">
        <v>4</v>
      </c>
      <c r="V47" s="51">
        <v>6</v>
      </c>
      <c r="W47" s="51"/>
      <c r="X47" s="202">
        <f t="shared" si="4"/>
        <v>5.923076923076923</v>
      </c>
      <c r="Y47" s="51">
        <v>7</v>
      </c>
      <c r="Z47" s="51"/>
      <c r="AA47" s="51">
        <v>6</v>
      </c>
      <c r="AB47" s="51"/>
      <c r="AC47" s="51">
        <v>7</v>
      </c>
      <c r="AD47" s="51"/>
      <c r="AE47" s="51">
        <v>6</v>
      </c>
      <c r="AF47" s="51"/>
      <c r="AG47" s="51">
        <v>7</v>
      </c>
      <c r="AH47" s="51"/>
      <c r="AI47" s="51">
        <v>6</v>
      </c>
      <c r="AJ47" s="51"/>
      <c r="AK47" s="51">
        <v>5</v>
      </c>
      <c r="AL47" s="51"/>
      <c r="AM47" s="51">
        <v>6</v>
      </c>
      <c r="AN47" s="51"/>
      <c r="AO47" s="51">
        <v>5</v>
      </c>
      <c r="AP47" s="51"/>
      <c r="AQ47" s="51">
        <v>5</v>
      </c>
      <c r="AR47" s="51"/>
      <c r="AS47" s="51">
        <v>7</v>
      </c>
      <c r="AT47" s="51"/>
      <c r="AU47" s="51">
        <v>6</v>
      </c>
      <c r="AV47" s="51"/>
      <c r="AW47" s="51">
        <v>5</v>
      </c>
      <c r="AX47" s="51"/>
      <c r="AY47" s="51">
        <v>7</v>
      </c>
      <c r="AZ47" s="51"/>
      <c r="BA47" s="202">
        <f t="shared" si="1"/>
        <v>6.0588235294117645</v>
      </c>
      <c r="BB47" s="51">
        <v>6</v>
      </c>
      <c r="BC47" s="51"/>
      <c r="BD47" s="51">
        <v>8</v>
      </c>
      <c r="BE47" s="51"/>
      <c r="BF47" s="51">
        <v>7</v>
      </c>
      <c r="BG47" s="51"/>
      <c r="BH47" s="51">
        <v>5</v>
      </c>
      <c r="BI47" s="51"/>
      <c r="BJ47" s="51">
        <v>5</v>
      </c>
      <c r="BK47" s="51"/>
      <c r="BL47" s="51">
        <v>6</v>
      </c>
      <c r="BM47" s="51"/>
      <c r="BN47" s="51">
        <v>6</v>
      </c>
      <c r="BO47" s="51"/>
      <c r="BP47" s="51">
        <v>5</v>
      </c>
      <c r="BQ47" s="51"/>
      <c r="BR47" s="203">
        <f t="shared" si="2"/>
        <v>5.9523809523809526</v>
      </c>
      <c r="BS47" s="203">
        <f>(BR47*$BR$4+BA47*$BA$4+X47*$X$4)/$BS$4</f>
        <v>5.987654320987654</v>
      </c>
      <c r="BT47" s="51">
        <v>7</v>
      </c>
      <c r="BU47" s="51">
        <v>6</v>
      </c>
      <c r="BV47" s="51">
        <v>6</v>
      </c>
      <c r="BW47" s="204">
        <f>(BR47*$BR$4+BA47*$BA$4+X47*$X$4+BT47*3+BU47*4)/$BW$4</f>
        <v>6.0227272727272725</v>
      </c>
      <c r="BX47" s="45" t="str">
        <f t="shared" si="3"/>
        <v>Trung b×nh Kh¸</v>
      </c>
      <c r="BY47" s="51">
        <v>6</v>
      </c>
      <c r="BZ47" s="51"/>
    </row>
    <row r="48" spans="1:78" ht="16.5" customHeight="1">
      <c r="A48" s="198">
        <v>44</v>
      </c>
      <c r="B48" s="35" t="s">
        <v>349</v>
      </c>
      <c r="C48" s="59" t="s">
        <v>430</v>
      </c>
      <c r="D48" s="214" t="s">
        <v>431</v>
      </c>
      <c r="E48" s="215" t="s">
        <v>432</v>
      </c>
      <c r="F48" s="51">
        <v>6</v>
      </c>
      <c r="G48" s="51"/>
      <c r="H48" s="51">
        <v>7</v>
      </c>
      <c r="I48" s="51"/>
      <c r="J48" s="51">
        <v>6</v>
      </c>
      <c r="K48" s="51"/>
      <c r="L48" s="51">
        <v>6</v>
      </c>
      <c r="M48" s="51"/>
      <c r="N48" s="51">
        <v>5</v>
      </c>
      <c r="O48" s="51"/>
      <c r="P48" s="51">
        <v>6</v>
      </c>
      <c r="Q48" s="51"/>
      <c r="R48" s="51">
        <v>6</v>
      </c>
      <c r="S48" s="51"/>
      <c r="T48" s="51">
        <v>5</v>
      </c>
      <c r="U48" s="51"/>
      <c r="V48" s="51">
        <v>6</v>
      </c>
      <c r="W48" s="51"/>
      <c r="X48" s="202">
        <f t="shared" si="4"/>
        <v>5.884615384615385</v>
      </c>
      <c r="Y48" s="51">
        <v>8</v>
      </c>
      <c r="Z48" s="51"/>
      <c r="AA48" s="51">
        <v>6</v>
      </c>
      <c r="AB48" s="51"/>
      <c r="AC48" s="51">
        <v>7</v>
      </c>
      <c r="AD48" s="51"/>
      <c r="AE48" s="51">
        <v>6</v>
      </c>
      <c r="AF48" s="51"/>
      <c r="AG48" s="51">
        <v>7</v>
      </c>
      <c r="AH48" s="51"/>
      <c r="AI48" s="51">
        <v>7</v>
      </c>
      <c r="AJ48" s="51"/>
      <c r="AK48" s="51">
        <v>6</v>
      </c>
      <c r="AL48" s="51"/>
      <c r="AM48" s="51">
        <v>7</v>
      </c>
      <c r="AN48" s="51"/>
      <c r="AO48" s="51">
        <v>5</v>
      </c>
      <c r="AP48" s="51"/>
      <c r="AQ48" s="51">
        <v>6</v>
      </c>
      <c r="AR48" s="51"/>
      <c r="AS48" s="51">
        <v>7</v>
      </c>
      <c r="AT48" s="51"/>
      <c r="AU48" s="51">
        <v>6</v>
      </c>
      <c r="AV48" s="51"/>
      <c r="AW48" s="51">
        <v>5</v>
      </c>
      <c r="AX48" s="51"/>
      <c r="AY48" s="51">
        <v>7</v>
      </c>
      <c r="AZ48" s="51"/>
      <c r="BA48" s="202">
        <f t="shared" si="1"/>
        <v>6.411764705882353</v>
      </c>
      <c r="BB48" s="51">
        <v>7</v>
      </c>
      <c r="BC48" s="51"/>
      <c r="BD48" s="51">
        <v>8</v>
      </c>
      <c r="BE48" s="51"/>
      <c r="BF48" s="51">
        <v>7</v>
      </c>
      <c r="BG48" s="51"/>
      <c r="BH48" s="51">
        <v>7</v>
      </c>
      <c r="BI48" s="51"/>
      <c r="BJ48" s="51">
        <v>5</v>
      </c>
      <c r="BK48" s="51"/>
      <c r="BL48" s="51">
        <v>6</v>
      </c>
      <c r="BM48" s="51"/>
      <c r="BN48" s="51">
        <v>6</v>
      </c>
      <c r="BO48" s="51"/>
      <c r="BP48" s="51">
        <v>6</v>
      </c>
      <c r="BQ48" s="51"/>
      <c r="BR48" s="216">
        <f t="shared" si="2"/>
        <v>6.380952380952381</v>
      </c>
      <c r="BS48" s="203">
        <f>(BR48*$BR$4+BA48*$BA$4+X48*$X$4)/$BS$4</f>
        <v>6.234567901234568</v>
      </c>
      <c r="BT48" s="51">
        <v>6</v>
      </c>
      <c r="BU48" s="51">
        <v>6</v>
      </c>
      <c r="BV48" s="51">
        <v>7</v>
      </c>
      <c r="BW48" s="204">
        <f>(BR48*$BR$4+BA48*$BA$4+X48*$X$4+BT48*3+BU48*4)/$BW$4</f>
        <v>6.215909090909091</v>
      </c>
      <c r="BX48" s="45" t="str">
        <f t="shared" si="3"/>
        <v>Trung b×nh Kh¸</v>
      </c>
      <c r="BY48" s="51">
        <v>7</v>
      </c>
      <c r="BZ48" s="51"/>
    </row>
    <row r="49" spans="1:78" ht="16.5" customHeight="1">
      <c r="A49" s="217">
        <v>45</v>
      </c>
      <c r="B49" s="218" t="s">
        <v>324</v>
      </c>
      <c r="C49" s="219" t="s">
        <v>433</v>
      </c>
      <c r="D49" s="220" t="s">
        <v>434</v>
      </c>
      <c r="E49" s="221" t="s">
        <v>435</v>
      </c>
      <c r="F49" s="222">
        <v>5</v>
      </c>
      <c r="G49" s="222"/>
      <c r="H49" s="222">
        <v>6</v>
      </c>
      <c r="I49" s="222"/>
      <c r="J49" s="222">
        <v>7</v>
      </c>
      <c r="K49" s="222"/>
      <c r="L49" s="222">
        <v>5</v>
      </c>
      <c r="M49" s="222">
        <v>0</v>
      </c>
      <c r="N49" s="222">
        <v>5</v>
      </c>
      <c r="O49" s="222">
        <v>0</v>
      </c>
      <c r="P49" s="222">
        <v>6</v>
      </c>
      <c r="Q49" s="222"/>
      <c r="R49" s="222">
        <v>7</v>
      </c>
      <c r="S49" s="222"/>
      <c r="T49" s="222">
        <v>5</v>
      </c>
      <c r="U49" s="222"/>
      <c r="V49" s="222">
        <v>5</v>
      </c>
      <c r="W49" s="222"/>
      <c r="X49" s="223">
        <f t="shared" si="4"/>
        <v>5.5</v>
      </c>
      <c r="Y49" s="222">
        <v>7</v>
      </c>
      <c r="Z49" s="222"/>
      <c r="AA49" s="222">
        <v>6</v>
      </c>
      <c r="AB49" s="222"/>
      <c r="AC49" s="222">
        <v>7</v>
      </c>
      <c r="AD49" s="222"/>
      <c r="AE49" s="222">
        <v>6</v>
      </c>
      <c r="AF49" s="222"/>
      <c r="AG49" s="222">
        <v>7</v>
      </c>
      <c r="AH49" s="222"/>
      <c r="AI49" s="222">
        <v>6</v>
      </c>
      <c r="AJ49" s="222"/>
      <c r="AK49" s="222">
        <v>5</v>
      </c>
      <c r="AL49" s="222"/>
      <c r="AM49" s="222">
        <v>8</v>
      </c>
      <c r="AN49" s="222"/>
      <c r="AO49" s="222">
        <v>6</v>
      </c>
      <c r="AP49" s="222"/>
      <c r="AQ49" s="222">
        <v>7</v>
      </c>
      <c r="AR49" s="222"/>
      <c r="AS49" s="222">
        <v>7</v>
      </c>
      <c r="AT49" s="222"/>
      <c r="AU49" s="222">
        <v>6</v>
      </c>
      <c r="AV49" s="222"/>
      <c r="AW49" s="222">
        <v>7</v>
      </c>
      <c r="AX49" s="222"/>
      <c r="AY49" s="222">
        <v>7</v>
      </c>
      <c r="AZ49" s="222"/>
      <c r="BA49" s="223">
        <f t="shared" si="1"/>
        <v>6.617647058823529</v>
      </c>
      <c r="BB49" s="222">
        <v>7</v>
      </c>
      <c r="BC49" s="222"/>
      <c r="BD49" s="222">
        <v>8</v>
      </c>
      <c r="BE49" s="222"/>
      <c r="BF49" s="222">
        <v>6</v>
      </c>
      <c r="BG49" s="222"/>
      <c r="BH49" s="222">
        <v>7</v>
      </c>
      <c r="BI49" s="222"/>
      <c r="BJ49" s="222">
        <v>7</v>
      </c>
      <c r="BK49" s="222"/>
      <c r="BL49" s="222">
        <v>6</v>
      </c>
      <c r="BM49" s="222"/>
      <c r="BN49" s="222">
        <v>6</v>
      </c>
      <c r="BO49" s="222"/>
      <c r="BP49" s="222">
        <v>6</v>
      </c>
      <c r="BQ49" s="222"/>
      <c r="BR49" s="224">
        <f t="shared" si="2"/>
        <v>6.523809523809524</v>
      </c>
      <c r="BS49" s="225">
        <f>(BR49*$BR$4+BA49*$BA$4+X49*$X$4)/$BS$4</f>
        <v>6.234567901234568</v>
      </c>
      <c r="BT49" s="222">
        <v>6</v>
      </c>
      <c r="BU49" s="222">
        <v>6</v>
      </c>
      <c r="BV49" s="222">
        <v>5</v>
      </c>
      <c r="BW49" s="226">
        <f>(BR49*$BR$4+BA49*$BA$4+X49*$X$4+BT49*3+BU49*4)/$BW$4</f>
        <v>6.215909090909091</v>
      </c>
      <c r="BX49" s="227" t="str">
        <f t="shared" si="3"/>
        <v>Trung b×nh Kh¸</v>
      </c>
      <c r="BY49" s="222">
        <v>7</v>
      </c>
      <c r="BZ49" s="222"/>
    </row>
    <row r="50" spans="1:78" ht="18" customHeight="1" hidden="1">
      <c r="A50" s="201"/>
      <c r="B50" s="228"/>
      <c r="C50" s="229"/>
      <c r="D50" s="230"/>
      <c r="E50" s="231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3"/>
      <c r="Y50" s="232"/>
      <c r="Z50" s="232"/>
      <c r="AA50" s="232"/>
      <c r="AB50" s="232"/>
      <c r="AC50" s="232"/>
      <c r="AD50" s="232"/>
      <c r="AE50" s="232"/>
      <c r="AF50" s="232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2"/>
      <c r="AT50" s="232"/>
      <c r="AU50" s="234"/>
      <c r="AV50" s="234"/>
      <c r="AW50" s="234"/>
      <c r="AX50" s="234"/>
      <c r="AY50" s="234"/>
      <c r="AZ50" s="234"/>
      <c r="BA50" s="233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5"/>
      <c r="BS50" s="236"/>
      <c r="BT50" s="236"/>
      <c r="BU50" s="236"/>
      <c r="BV50" s="236"/>
      <c r="BW50" s="236"/>
      <c r="BX50" s="236"/>
      <c r="BY50" s="234"/>
      <c r="BZ50" s="234"/>
    </row>
    <row r="51" spans="1:78" ht="18" customHeight="1" hidden="1">
      <c r="A51" s="198">
        <v>18</v>
      </c>
      <c r="B51" s="35" t="s">
        <v>91</v>
      </c>
      <c r="C51" s="59" t="s">
        <v>436</v>
      </c>
      <c r="D51" s="199" t="s">
        <v>437</v>
      </c>
      <c r="E51" s="50" t="s">
        <v>438</v>
      </c>
      <c r="F51" s="55">
        <v>7</v>
      </c>
      <c r="G51" s="51"/>
      <c r="H51" s="51">
        <v>7</v>
      </c>
      <c r="I51" s="51"/>
      <c r="J51" s="51">
        <v>7</v>
      </c>
      <c r="K51" s="51"/>
      <c r="L51" s="51">
        <v>5</v>
      </c>
      <c r="M51" s="51"/>
      <c r="N51" s="51">
        <v>5</v>
      </c>
      <c r="O51" s="51"/>
      <c r="P51" s="51">
        <v>9</v>
      </c>
      <c r="Q51" s="51"/>
      <c r="R51" s="51">
        <v>6</v>
      </c>
      <c r="S51" s="51"/>
      <c r="T51" s="51">
        <v>5</v>
      </c>
      <c r="U51" s="51"/>
      <c r="V51" s="51">
        <v>5</v>
      </c>
      <c r="W51" s="51"/>
      <c r="X51" s="202">
        <f>(V51*2+T51*2+R51*2+P51*2+N51*4+L51*5+J51*2+H51*3+F51*4)/26</f>
        <v>6.076923076923077</v>
      </c>
      <c r="Y51" s="51">
        <v>7</v>
      </c>
      <c r="Z51" s="51"/>
      <c r="AA51" s="51">
        <v>6</v>
      </c>
      <c r="AB51" s="51"/>
      <c r="AC51" s="51">
        <v>8</v>
      </c>
      <c r="AD51" s="51"/>
      <c r="AE51" s="51">
        <v>8</v>
      </c>
      <c r="AF51" s="51"/>
      <c r="AG51" s="51">
        <v>7</v>
      </c>
      <c r="AH51" s="51"/>
      <c r="AI51" s="51">
        <v>6</v>
      </c>
      <c r="AJ51" s="51"/>
      <c r="AK51" s="51">
        <v>5</v>
      </c>
      <c r="AL51" s="51">
        <v>4</v>
      </c>
      <c r="AM51" s="51">
        <v>7</v>
      </c>
      <c r="AN51" s="51"/>
      <c r="AO51" s="51">
        <v>5</v>
      </c>
      <c r="AP51" s="51"/>
      <c r="AQ51" s="51">
        <v>7</v>
      </c>
      <c r="AR51" s="51"/>
      <c r="AS51" s="51">
        <v>7</v>
      </c>
      <c r="AT51" s="51"/>
      <c r="AU51" s="51">
        <v>0</v>
      </c>
      <c r="AV51" s="51"/>
      <c r="AW51" s="51">
        <v>8</v>
      </c>
      <c r="AX51" s="51"/>
      <c r="AY51" s="51">
        <v>6</v>
      </c>
      <c r="AZ51" s="51"/>
      <c r="BA51" s="202">
        <f>(AY51*2+AW51*3+AU51*2+AS51*2+AQ51*3+AO51*3+AM51*2+AK51*2+AI51*2+AG51*3+AE51*2+AC51*3+AA51*2+Y51*3)/34</f>
        <v>6.352941176470588</v>
      </c>
      <c r="BB51" s="51">
        <v>0</v>
      </c>
      <c r="BC51" s="51"/>
      <c r="BD51" s="51">
        <v>7</v>
      </c>
      <c r="BE51" s="51"/>
      <c r="BF51" s="51">
        <v>6</v>
      </c>
      <c r="BG51" s="51"/>
      <c r="BH51" s="51">
        <v>6</v>
      </c>
      <c r="BI51" s="51"/>
      <c r="BJ51" s="51">
        <v>7</v>
      </c>
      <c r="BK51" s="51"/>
      <c r="BL51" s="51">
        <v>5</v>
      </c>
      <c r="BM51" s="51"/>
      <c r="BN51" s="51">
        <v>5</v>
      </c>
      <c r="BO51" s="51"/>
      <c r="BP51" s="51">
        <v>6</v>
      </c>
      <c r="BQ51" s="51"/>
      <c r="BR51" s="203">
        <f>(BB51*$BB$4+BD51*$BD$4+BF51*$BF$4+BH51*$BH$4+BJ51*$BJ$4+BL51*$BL$4+BN51*$BN$4+BP51*$BP$4)/$BR$4</f>
        <v>5.380952380952381</v>
      </c>
      <c r="BS51" s="203">
        <f>(BR51*$BR$4+BA51*$BA$4+X51*$X$4)/$BS$4</f>
        <v>6.012345679012346</v>
      </c>
      <c r="BT51" s="237"/>
      <c r="BU51" s="237"/>
      <c r="BV51" s="237"/>
      <c r="BW51" s="237"/>
      <c r="BX51" s="237"/>
      <c r="BY51" s="51">
        <v>6</v>
      </c>
      <c r="BZ51" s="51"/>
    </row>
    <row r="52" ht="15.75" hidden="1">
      <c r="H52" s="173" t="s">
        <v>1</v>
      </c>
    </row>
    <row r="53" ht="15.75" hidden="1">
      <c r="B53" s="238" t="s">
        <v>439</v>
      </c>
    </row>
    <row r="54" spans="1:78" ht="18" customHeight="1" hidden="1">
      <c r="A54" s="239">
        <v>9</v>
      </c>
      <c r="B54" s="35" t="s">
        <v>440</v>
      </c>
      <c r="C54" s="59" t="s">
        <v>109</v>
      </c>
      <c r="D54" s="199" t="s">
        <v>441</v>
      </c>
      <c r="E54" s="50" t="s">
        <v>442</v>
      </c>
      <c r="F54" s="55">
        <v>0</v>
      </c>
      <c r="G54" s="51"/>
      <c r="H54" s="51">
        <v>7</v>
      </c>
      <c r="I54" s="51"/>
      <c r="J54" s="51"/>
      <c r="K54" s="51"/>
      <c r="L54" s="51">
        <v>2</v>
      </c>
      <c r="M54" s="51"/>
      <c r="N54" s="51">
        <v>0</v>
      </c>
      <c r="O54" s="51"/>
      <c r="P54" s="51">
        <v>0</v>
      </c>
      <c r="Q54" s="51"/>
      <c r="R54" s="51">
        <v>0</v>
      </c>
      <c r="S54" s="51"/>
      <c r="T54" s="51">
        <v>0</v>
      </c>
      <c r="U54" s="51"/>
      <c r="V54" s="51"/>
      <c r="W54" s="51"/>
      <c r="X54" s="202"/>
      <c r="Y54" s="51"/>
      <c r="Z54" s="51"/>
      <c r="AA54" s="51"/>
      <c r="AB54" s="51"/>
      <c r="AC54" s="51">
        <v>0</v>
      </c>
      <c r="AD54" s="51"/>
      <c r="AE54" s="51"/>
      <c r="AF54" s="51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51"/>
      <c r="AT54" s="51"/>
      <c r="AU54" s="208"/>
      <c r="AV54" s="208"/>
      <c r="AW54" s="208"/>
      <c r="AX54" s="208"/>
      <c r="AY54" s="208"/>
      <c r="AZ54" s="208"/>
      <c r="BA54" s="202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40"/>
      <c r="BS54" s="241"/>
      <c r="BT54" s="241"/>
      <c r="BU54" s="241"/>
      <c r="BV54" s="241"/>
      <c r="BW54" s="241"/>
      <c r="BX54" s="241"/>
      <c r="BY54" s="208">
        <v>6</v>
      </c>
      <c r="BZ54" s="208"/>
    </row>
    <row r="55" spans="1:78" ht="18" customHeight="1" hidden="1">
      <c r="A55" s="239">
        <v>27</v>
      </c>
      <c r="B55" s="35" t="s">
        <v>52</v>
      </c>
      <c r="C55" s="59" t="s">
        <v>443</v>
      </c>
      <c r="D55" s="199" t="s">
        <v>444</v>
      </c>
      <c r="E55" s="50" t="s">
        <v>445</v>
      </c>
      <c r="F55" s="55">
        <v>0</v>
      </c>
      <c r="G55" s="51"/>
      <c r="H55" s="51">
        <v>0</v>
      </c>
      <c r="I55" s="51"/>
      <c r="J55" s="51"/>
      <c r="K55" s="51"/>
      <c r="L55" s="51">
        <v>0</v>
      </c>
      <c r="M55" s="51"/>
      <c r="N55" s="51">
        <v>0</v>
      </c>
      <c r="O55" s="51"/>
      <c r="P55" s="51"/>
      <c r="Q55" s="51"/>
      <c r="R55" s="51"/>
      <c r="S55" s="51"/>
      <c r="T55" s="51">
        <v>0</v>
      </c>
      <c r="U55" s="51"/>
      <c r="V55" s="51"/>
      <c r="W55" s="51"/>
      <c r="X55" s="202"/>
      <c r="Y55" s="51"/>
      <c r="Z55" s="51"/>
      <c r="AA55" s="51"/>
      <c r="AB55" s="51"/>
      <c r="AC55" s="51"/>
      <c r="AD55" s="51"/>
      <c r="AE55" s="51"/>
      <c r="AF55" s="51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51"/>
      <c r="AT55" s="51"/>
      <c r="AU55" s="208"/>
      <c r="AV55" s="208"/>
      <c r="AW55" s="208"/>
      <c r="AX55" s="208"/>
      <c r="AY55" s="208"/>
      <c r="AZ55" s="208"/>
      <c r="BA55" s="202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40"/>
      <c r="BS55" s="241"/>
      <c r="BT55" s="241"/>
      <c r="BU55" s="241"/>
      <c r="BV55" s="241"/>
      <c r="BW55" s="241"/>
      <c r="BX55" s="241"/>
      <c r="BY55" s="208"/>
      <c r="BZ55" s="208"/>
    </row>
    <row r="56" spans="1:78" ht="18" customHeight="1" hidden="1">
      <c r="A56" s="198">
        <v>30</v>
      </c>
      <c r="B56" s="35" t="s">
        <v>100</v>
      </c>
      <c r="C56" s="59" t="s">
        <v>446</v>
      </c>
      <c r="D56" s="199" t="s">
        <v>447</v>
      </c>
      <c r="E56" s="50" t="s">
        <v>442</v>
      </c>
      <c r="F56" s="55">
        <v>0</v>
      </c>
      <c r="G56" s="51"/>
      <c r="H56" s="51">
        <v>0</v>
      </c>
      <c r="I56" s="51"/>
      <c r="J56" s="51"/>
      <c r="K56" s="51"/>
      <c r="L56" s="51">
        <v>0</v>
      </c>
      <c r="M56" s="51"/>
      <c r="N56" s="51"/>
      <c r="O56" s="51"/>
      <c r="P56" s="51"/>
      <c r="Q56" s="51"/>
      <c r="R56" s="51"/>
      <c r="S56" s="51"/>
      <c r="T56" s="51">
        <v>0</v>
      </c>
      <c r="U56" s="51"/>
      <c r="V56" s="51"/>
      <c r="W56" s="51"/>
      <c r="X56" s="202"/>
      <c r="Y56" s="51"/>
      <c r="Z56" s="51"/>
      <c r="AA56" s="51"/>
      <c r="AB56" s="51"/>
      <c r="AC56" s="51"/>
      <c r="AD56" s="51"/>
      <c r="AE56" s="51"/>
      <c r="AF56" s="51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51"/>
      <c r="AT56" s="51"/>
      <c r="AU56" s="208"/>
      <c r="AV56" s="208"/>
      <c r="AW56" s="208"/>
      <c r="AX56" s="208"/>
      <c r="AY56" s="208"/>
      <c r="AZ56" s="208"/>
      <c r="BA56" s="202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40"/>
      <c r="BS56" s="241"/>
      <c r="BT56" s="241"/>
      <c r="BU56" s="241"/>
      <c r="BV56" s="241"/>
      <c r="BW56" s="241"/>
      <c r="BX56" s="241"/>
      <c r="BY56" s="208"/>
      <c r="BZ56" s="208"/>
    </row>
    <row r="57" spans="1:78" ht="18" customHeight="1" hidden="1">
      <c r="A57" s="198">
        <v>34</v>
      </c>
      <c r="B57" s="35" t="s">
        <v>448</v>
      </c>
      <c r="C57" s="36" t="s">
        <v>265</v>
      </c>
      <c r="D57" s="199" t="s">
        <v>449</v>
      </c>
      <c r="E57" s="50" t="s">
        <v>331</v>
      </c>
      <c r="F57" s="55"/>
      <c r="G57" s="51"/>
      <c r="H57" s="51">
        <v>0</v>
      </c>
      <c r="I57" s="51"/>
      <c r="J57" s="51"/>
      <c r="K57" s="51"/>
      <c r="L57" s="51">
        <v>0</v>
      </c>
      <c r="M57" s="51"/>
      <c r="N57" s="51"/>
      <c r="O57" s="51"/>
      <c r="P57" s="51"/>
      <c r="Q57" s="51"/>
      <c r="R57" s="51"/>
      <c r="S57" s="51"/>
      <c r="T57" s="51">
        <v>0</v>
      </c>
      <c r="U57" s="51"/>
      <c r="V57" s="51"/>
      <c r="W57" s="51"/>
      <c r="X57" s="202"/>
      <c r="Y57" s="51"/>
      <c r="Z57" s="51"/>
      <c r="AA57" s="51"/>
      <c r="AB57" s="51"/>
      <c r="AC57" s="51"/>
      <c r="AD57" s="51"/>
      <c r="AE57" s="51"/>
      <c r="AF57" s="51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51"/>
      <c r="AT57" s="51"/>
      <c r="AU57" s="208"/>
      <c r="AV57" s="208"/>
      <c r="AW57" s="208"/>
      <c r="AX57" s="208"/>
      <c r="AY57" s="208"/>
      <c r="AZ57" s="208"/>
      <c r="BA57" s="202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40"/>
      <c r="BS57" s="241"/>
      <c r="BT57" s="241"/>
      <c r="BU57" s="241"/>
      <c r="BV57" s="241"/>
      <c r="BW57" s="241"/>
      <c r="BX57" s="241"/>
      <c r="BY57" s="208"/>
      <c r="BZ57" s="208"/>
    </row>
    <row r="58" spans="1:78" ht="18" customHeight="1" hidden="1">
      <c r="A58" s="198">
        <v>30</v>
      </c>
      <c r="B58" s="35" t="s">
        <v>156</v>
      </c>
      <c r="C58" s="59" t="s">
        <v>450</v>
      </c>
      <c r="D58" s="199" t="s">
        <v>451</v>
      </c>
      <c r="E58" s="50" t="s">
        <v>452</v>
      </c>
      <c r="F58" s="55">
        <v>0</v>
      </c>
      <c r="G58" s="51"/>
      <c r="H58" s="51">
        <v>7</v>
      </c>
      <c r="I58" s="51"/>
      <c r="J58" s="51">
        <v>0</v>
      </c>
      <c r="K58" s="51"/>
      <c r="L58" s="51">
        <v>5</v>
      </c>
      <c r="M58" s="51"/>
      <c r="N58" s="51">
        <v>5</v>
      </c>
      <c r="O58" s="51"/>
      <c r="P58" s="51">
        <v>0</v>
      </c>
      <c r="Q58" s="51"/>
      <c r="R58" s="51">
        <v>0</v>
      </c>
      <c r="S58" s="51"/>
      <c r="T58" s="51">
        <v>0</v>
      </c>
      <c r="U58" s="51"/>
      <c r="V58" s="51">
        <v>2</v>
      </c>
      <c r="W58" s="51"/>
      <c r="X58" s="202">
        <f>(V58*2+T58*2+R58*2+P58*2+N58*4+L58*5+J58*2+H58*3+F58*4)/26</f>
        <v>2.6923076923076925</v>
      </c>
      <c r="Y58" s="51"/>
      <c r="Z58" s="51"/>
      <c r="AA58" s="51">
        <v>0</v>
      </c>
      <c r="AB58" s="51"/>
      <c r="AC58" s="51">
        <v>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>
        <v>0</v>
      </c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202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242"/>
      <c r="BS58" s="243"/>
      <c r="BT58" s="243"/>
      <c r="BU58" s="243"/>
      <c r="BV58" s="243"/>
      <c r="BW58" s="243"/>
      <c r="BX58" s="243"/>
      <c r="BY58" s="51">
        <v>0</v>
      </c>
      <c r="BZ58" s="51"/>
    </row>
    <row r="59" ht="15.75" hidden="1"/>
    <row r="60" spans="1:78" ht="18" customHeight="1" hidden="1">
      <c r="A60" s="239">
        <v>45</v>
      </c>
      <c r="B60" s="205" t="s">
        <v>363</v>
      </c>
      <c r="C60" s="206" t="s">
        <v>453</v>
      </c>
      <c r="D60" s="207"/>
      <c r="E60" s="244"/>
      <c r="F60" s="51">
        <v>5</v>
      </c>
      <c r="G60" s="51"/>
      <c r="H60" s="51">
        <v>0</v>
      </c>
      <c r="I60" s="51"/>
      <c r="J60" s="51">
        <v>7</v>
      </c>
      <c r="K60" s="51"/>
      <c r="L60" s="51">
        <v>5</v>
      </c>
      <c r="M60" s="51"/>
      <c r="N60" s="51">
        <v>5</v>
      </c>
      <c r="O60" s="51"/>
      <c r="P60" s="51">
        <v>7</v>
      </c>
      <c r="Q60" s="51"/>
      <c r="R60" s="51">
        <v>0</v>
      </c>
      <c r="S60" s="51"/>
      <c r="T60" s="51">
        <v>2</v>
      </c>
      <c r="U60" s="51"/>
      <c r="V60" s="51">
        <v>0</v>
      </c>
      <c r="W60" s="51"/>
      <c r="X60" s="202">
        <f>(V60*2+T60*2+R60*2+P60*2+N60*4+L60*5+J60*2+H60*3+F60*4)/26</f>
        <v>3.730769230769231</v>
      </c>
      <c r="Y60" s="51"/>
      <c r="Z60" s="51"/>
      <c r="AA60" s="51">
        <v>0</v>
      </c>
      <c r="AB60" s="51"/>
      <c r="AC60" s="51">
        <v>0</v>
      </c>
      <c r="AD60" s="51"/>
      <c r="AE60" s="51"/>
      <c r="AF60" s="51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51"/>
      <c r="AT60" s="51"/>
      <c r="AU60" s="208"/>
      <c r="AV60" s="208"/>
      <c r="AW60" s="208"/>
      <c r="AX60" s="208"/>
      <c r="AY60" s="208"/>
      <c r="AZ60" s="208"/>
      <c r="BA60" s="202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40"/>
      <c r="BS60" s="241"/>
      <c r="BT60" s="241"/>
      <c r="BU60" s="241"/>
      <c r="BV60" s="241"/>
      <c r="BW60" s="241"/>
      <c r="BX60" s="241"/>
      <c r="BY60" s="208"/>
      <c r="BZ60" s="208"/>
    </row>
    <row r="61" ht="15.75" hidden="1"/>
    <row r="62" spans="1:15" ht="15.75" hidden="1">
      <c r="A62" s="238" t="s">
        <v>454</v>
      </c>
      <c r="O62" s="172" t="s">
        <v>1</v>
      </c>
    </row>
    <row r="63" spans="1:78" ht="18" customHeight="1" hidden="1">
      <c r="A63" s="239">
        <v>29</v>
      </c>
      <c r="B63" s="35" t="s">
        <v>455</v>
      </c>
      <c r="C63" s="59" t="s">
        <v>209</v>
      </c>
      <c r="D63" s="199" t="s">
        <v>456</v>
      </c>
      <c r="E63" s="50" t="s">
        <v>354</v>
      </c>
      <c r="F63" s="55">
        <v>6</v>
      </c>
      <c r="G63" s="51"/>
      <c r="H63" s="51">
        <v>7</v>
      </c>
      <c r="I63" s="51"/>
      <c r="J63" s="51">
        <v>7</v>
      </c>
      <c r="K63" s="51"/>
      <c r="L63" s="51">
        <v>5</v>
      </c>
      <c r="M63" s="51"/>
      <c r="N63" s="51">
        <v>5</v>
      </c>
      <c r="O63" s="51"/>
      <c r="P63" s="51">
        <v>7</v>
      </c>
      <c r="Q63" s="51"/>
      <c r="R63" s="51">
        <v>0</v>
      </c>
      <c r="S63" s="51"/>
      <c r="T63" s="51">
        <v>4</v>
      </c>
      <c r="U63" s="51"/>
      <c r="V63" s="51">
        <v>4</v>
      </c>
      <c r="W63" s="51"/>
      <c r="X63" s="202">
        <f>(V63*2+T63*2+R63*2+P63*2+N63*4+L63*5+J63*2+H63*3+F63*4)/26</f>
        <v>5.153846153846154</v>
      </c>
      <c r="Y63" s="51"/>
      <c r="Z63" s="51"/>
      <c r="AA63" s="51">
        <v>6</v>
      </c>
      <c r="AB63" s="51"/>
      <c r="AC63" s="51">
        <v>6</v>
      </c>
      <c r="AD63" s="51"/>
      <c r="AE63" s="51"/>
      <c r="AF63" s="51"/>
      <c r="AG63" s="51">
        <v>0</v>
      </c>
      <c r="AH63" s="51"/>
      <c r="AI63" s="51">
        <v>0</v>
      </c>
      <c r="AJ63" s="51"/>
      <c r="AK63" s="51">
        <v>0</v>
      </c>
      <c r="AL63" s="51"/>
      <c r="AM63" s="51"/>
      <c r="AN63" s="51"/>
      <c r="AO63" s="51">
        <v>0</v>
      </c>
      <c r="AP63" s="51"/>
      <c r="AQ63" s="51"/>
      <c r="AR63" s="51"/>
      <c r="AS63" s="51">
        <v>0</v>
      </c>
      <c r="AT63" s="51"/>
      <c r="AU63" s="51"/>
      <c r="AV63" s="51"/>
      <c r="AW63" s="51"/>
      <c r="AX63" s="51"/>
      <c r="AY63" s="51"/>
      <c r="AZ63" s="51"/>
      <c r="BA63" s="202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242"/>
      <c r="BS63" s="243"/>
      <c r="BT63" s="243"/>
      <c r="BU63" s="243"/>
      <c r="BV63" s="243"/>
      <c r="BW63" s="243"/>
      <c r="BX63" s="243"/>
      <c r="BY63" s="51">
        <v>6</v>
      </c>
      <c r="BZ63" s="51"/>
    </row>
    <row r="64" spans="1:78" ht="18" customHeight="1" hidden="1">
      <c r="A64" s="198">
        <v>27</v>
      </c>
      <c r="B64" s="245" t="s">
        <v>50</v>
      </c>
      <c r="C64" s="246" t="s">
        <v>457</v>
      </c>
      <c r="D64" s="247" t="s">
        <v>458</v>
      </c>
      <c r="E64" s="248" t="s">
        <v>335</v>
      </c>
      <c r="F64" s="55">
        <v>6</v>
      </c>
      <c r="G64" s="51"/>
      <c r="H64" s="51">
        <v>7</v>
      </c>
      <c r="I64" s="51"/>
      <c r="J64" s="51">
        <v>6</v>
      </c>
      <c r="K64" s="51"/>
      <c r="L64" s="51">
        <v>6</v>
      </c>
      <c r="M64" s="51"/>
      <c r="N64" s="51">
        <v>5</v>
      </c>
      <c r="O64" s="51"/>
      <c r="P64" s="51">
        <v>8</v>
      </c>
      <c r="Q64" s="51"/>
      <c r="R64" s="51">
        <v>6</v>
      </c>
      <c r="S64" s="51"/>
      <c r="T64" s="51">
        <v>4</v>
      </c>
      <c r="U64" s="51"/>
      <c r="V64" s="51">
        <v>5</v>
      </c>
      <c r="W64" s="51">
        <v>4</v>
      </c>
      <c r="X64" s="249">
        <f>(V64*2+T64*2+R64*2+P64*2+N64*4+L64*5+J64*2+H64*3+F64*4)/26</f>
        <v>5.884615384615385</v>
      </c>
      <c r="Y64" s="51">
        <v>7</v>
      </c>
      <c r="Z64" s="51"/>
      <c r="AA64" s="51">
        <v>5</v>
      </c>
      <c r="AB64" s="51"/>
      <c r="AC64" s="51">
        <v>7</v>
      </c>
      <c r="AD64" s="51"/>
      <c r="AE64" s="51">
        <v>7</v>
      </c>
      <c r="AF64" s="51"/>
      <c r="AG64" s="51">
        <v>7</v>
      </c>
      <c r="AH64" s="51"/>
      <c r="AI64" s="51">
        <v>6</v>
      </c>
      <c r="AJ64" s="51"/>
      <c r="AK64" s="51">
        <v>5</v>
      </c>
      <c r="AL64" s="51"/>
      <c r="AM64" s="51">
        <v>7</v>
      </c>
      <c r="AN64" s="51"/>
      <c r="AO64" s="51">
        <v>5</v>
      </c>
      <c r="AP64" s="51"/>
      <c r="AQ64" s="51">
        <v>6</v>
      </c>
      <c r="AR64" s="51"/>
      <c r="AS64" s="51">
        <v>6</v>
      </c>
      <c r="AT64" s="51"/>
      <c r="AU64" s="51">
        <v>5</v>
      </c>
      <c r="AV64" s="51"/>
      <c r="AW64" s="51">
        <v>4</v>
      </c>
      <c r="AX64" s="51"/>
      <c r="AY64" s="51">
        <v>7</v>
      </c>
      <c r="AZ64" s="51"/>
      <c r="BA64" s="202">
        <f>(AY64*2+AW64*3+AU64*2+AS64*2+AQ64*3+AO64*3+AM64*2+AK64*2+AI64*2+AG64*3+AE64*2+AC64*3+AA64*2+Y64*3)/34</f>
        <v>6</v>
      </c>
      <c r="BB64" s="51">
        <v>3</v>
      </c>
      <c r="BC64" s="51"/>
      <c r="BD64" s="51">
        <v>7</v>
      </c>
      <c r="BE64" s="51"/>
      <c r="BF64" s="51">
        <v>6</v>
      </c>
      <c r="BG64" s="51"/>
      <c r="BH64" s="51">
        <v>6</v>
      </c>
      <c r="BI64" s="51"/>
      <c r="BJ64" s="51">
        <v>2</v>
      </c>
      <c r="BK64" s="51"/>
      <c r="BL64" s="51">
        <v>0</v>
      </c>
      <c r="BM64" s="51"/>
      <c r="BN64" s="51">
        <v>0</v>
      </c>
      <c r="BO64" s="51"/>
      <c r="BP64" s="51">
        <v>0</v>
      </c>
      <c r="BQ64" s="51"/>
      <c r="BR64" s="203">
        <f>(BB64*$BB$4+BD64*$BD$4+BF64*$BF$4+BH64*$BH$4+BJ64*$BJ$4+BL64*$BL$4+BN64*$BN$4+BP64*$BP$4)/$BR$4</f>
        <v>2.6666666666666665</v>
      </c>
      <c r="BS64" s="203">
        <f>(BR64*$BR$4+BA64*$BA$4+X64*$X$4)/$BS$4</f>
        <v>5.098765432098766</v>
      </c>
      <c r="BT64" s="237"/>
      <c r="BU64" s="237"/>
      <c r="BV64" s="237"/>
      <c r="BW64" s="237"/>
      <c r="BX64" s="237"/>
      <c r="BY64" s="51">
        <v>7</v>
      </c>
      <c r="BZ64" s="51"/>
    </row>
    <row r="65" spans="2:5" ht="15.75" hidden="1">
      <c r="B65" s="245" t="s">
        <v>50</v>
      </c>
      <c r="C65" s="246" t="s">
        <v>457</v>
      </c>
      <c r="D65" s="247" t="s">
        <v>458</v>
      </c>
      <c r="E65" s="248" t="s">
        <v>335</v>
      </c>
    </row>
    <row r="66" ht="15.75" hidden="1"/>
    <row r="67" ht="15.75" hidden="1"/>
    <row r="68" spans="1:78" ht="18" customHeight="1" hidden="1">
      <c r="A68" s="198">
        <v>1</v>
      </c>
      <c r="B68" s="250" t="s">
        <v>324</v>
      </c>
      <c r="C68" s="251" t="s">
        <v>459</v>
      </c>
      <c r="D68" s="252" t="s">
        <v>460</v>
      </c>
      <c r="E68" s="253"/>
      <c r="F68" s="254">
        <v>6</v>
      </c>
      <c r="G68" s="255"/>
      <c r="H68" s="255">
        <v>0</v>
      </c>
      <c r="I68" s="255"/>
      <c r="J68" s="255">
        <v>7</v>
      </c>
      <c r="K68" s="255"/>
      <c r="L68" s="255">
        <v>0</v>
      </c>
      <c r="M68" s="255"/>
      <c r="N68" s="255">
        <v>0</v>
      </c>
      <c r="O68" s="255"/>
      <c r="P68" s="255">
        <v>6</v>
      </c>
      <c r="Q68" s="255"/>
      <c r="R68" s="255">
        <v>7</v>
      </c>
      <c r="S68" s="255"/>
      <c r="T68" s="255">
        <v>5</v>
      </c>
      <c r="U68" s="255"/>
      <c r="V68" s="255">
        <v>6</v>
      </c>
      <c r="W68" s="255"/>
      <c r="X68" s="256">
        <f>(V68*2+T68*2+R68*2+P68*2+N68*4+L68*5+J68*2+H68*3+F68*4)/26</f>
        <v>3.3076923076923075</v>
      </c>
      <c r="Y68" s="255">
        <v>6</v>
      </c>
      <c r="Z68" s="255"/>
      <c r="AA68" s="255">
        <v>5</v>
      </c>
      <c r="AB68" s="255"/>
      <c r="AC68" s="255">
        <v>7</v>
      </c>
      <c r="AD68" s="255"/>
      <c r="AE68" s="255">
        <v>8</v>
      </c>
      <c r="AF68" s="255"/>
      <c r="AG68" s="255">
        <v>6</v>
      </c>
      <c r="AH68" s="255"/>
      <c r="AI68" s="255">
        <v>6</v>
      </c>
      <c r="AJ68" s="255"/>
      <c r="AK68" s="255">
        <v>5</v>
      </c>
      <c r="AL68" s="255"/>
      <c r="AM68" s="255">
        <v>4</v>
      </c>
      <c r="AN68" s="255"/>
      <c r="AO68" s="255">
        <v>6</v>
      </c>
      <c r="AP68" s="255"/>
      <c r="AQ68" s="255">
        <v>5</v>
      </c>
      <c r="AR68" s="255"/>
      <c r="AS68" s="255">
        <v>6</v>
      </c>
      <c r="AT68" s="255"/>
      <c r="AU68" s="255">
        <v>5</v>
      </c>
      <c r="AV68" s="255"/>
      <c r="AW68" s="255">
        <v>0</v>
      </c>
      <c r="AX68" s="255"/>
      <c r="AY68" s="255">
        <v>0</v>
      </c>
      <c r="AZ68" s="255"/>
      <c r="BA68" s="256">
        <f>(AY68*2+AW68*3+AU68*2+AS68*2+AQ68*3+AO68*3+AM68*2+AK68*2+AI68*2+AG68*3+AE68*2+AC68*3+AA68*2+Y68*3)/34</f>
        <v>4.9411764705882355</v>
      </c>
      <c r="BB68" s="255">
        <v>4</v>
      </c>
      <c r="BC68" s="255"/>
      <c r="BD68" s="255">
        <v>0</v>
      </c>
      <c r="BE68" s="255"/>
      <c r="BF68" s="255">
        <v>0</v>
      </c>
      <c r="BG68" s="255"/>
      <c r="BH68" s="255">
        <v>2</v>
      </c>
      <c r="BI68" s="255"/>
      <c r="BJ68" s="255">
        <v>0</v>
      </c>
      <c r="BK68" s="255"/>
      <c r="BL68" s="255">
        <v>0</v>
      </c>
      <c r="BM68" s="255"/>
      <c r="BN68" s="255">
        <v>0</v>
      </c>
      <c r="BO68" s="255"/>
      <c r="BP68" s="255">
        <v>0</v>
      </c>
      <c r="BQ68" s="255"/>
      <c r="BR68" s="257">
        <f>(BB68*$BB$4+BD68*$BD$4+BF68*$BF$4+BH68*$BH$4+BJ68*$BJ$4+BL68*$BL$4+BN68*$BN$4+BP68*$BP$4)/$BR$4</f>
        <v>0.5714285714285714</v>
      </c>
      <c r="BS68" s="257">
        <f>(BR68*$BR$4+BA68*$BA$4+X68*$X$4)/$BS$4</f>
        <v>3.2839506172839505</v>
      </c>
      <c r="BT68" s="258"/>
      <c r="BU68" s="258"/>
      <c r="BV68" s="258"/>
      <c r="BW68" s="258"/>
      <c r="BX68" s="258"/>
      <c r="BY68" s="255">
        <v>7</v>
      </c>
      <c r="BZ68" s="255"/>
    </row>
    <row r="69" ht="6.75" customHeight="1"/>
    <row r="70" spans="2:79" ht="15.75">
      <c r="B70" s="259" t="s">
        <v>461</v>
      </c>
      <c r="J70" s="260"/>
      <c r="K70" s="260" t="s">
        <v>462</v>
      </c>
      <c r="AC70" s="260"/>
      <c r="AD70" s="260" t="s">
        <v>462</v>
      </c>
      <c r="AU70" s="260"/>
      <c r="AV70" s="260" t="s">
        <v>462</v>
      </c>
      <c r="AW70" s="173"/>
      <c r="AX70" s="173"/>
      <c r="BM70" s="260"/>
      <c r="BN70" s="260" t="s">
        <v>462</v>
      </c>
      <c r="BO70" s="173"/>
      <c r="BP70" s="173"/>
      <c r="BX70" s="260"/>
      <c r="BY70" s="260" t="s">
        <v>462</v>
      </c>
      <c r="BZ70" s="173"/>
      <c r="CA70" s="173"/>
    </row>
    <row r="71" spans="2:79" ht="15.75">
      <c r="B71" s="259"/>
      <c r="J71" s="260"/>
      <c r="K71" s="260"/>
      <c r="AC71" s="260"/>
      <c r="AD71" s="260"/>
      <c r="AU71" s="260"/>
      <c r="AV71" s="260"/>
      <c r="AW71" s="173"/>
      <c r="AX71" s="173"/>
      <c r="BM71" s="260"/>
      <c r="BN71" s="260"/>
      <c r="BO71" s="173"/>
      <c r="BP71" s="173"/>
      <c r="BX71" s="260"/>
      <c r="BY71" s="260"/>
      <c r="BZ71" s="173"/>
      <c r="CA71" s="173"/>
    </row>
    <row r="72" spans="2:79" ht="15.75">
      <c r="B72" s="259"/>
      <c r="J72" s="260"/>
      <c r="K72" s="260"/>
      <c r="AC72" s="260"/>
      <c r="AD72" s="260"/>
      <c r="AU72" s="260"/>
      <c r="AV72" s="260"/>
      <c r="AW72" s="173"/>
      <c r="AX72" s="173"/>
      <c r="BM72" s="260"/>
      <c r="BN72" s="260"/>
      <c r="BO72" s="173"/>
      <c r="BP72" s="173"/>
      <c r="BX72" s="260"/>
      <c r="BY72" s="260"/>
      <c r="BZ72" s="173"/>
      <c r="CA72" s="173"/>
    </row>
    <row r="73" spans="2:79" ht="15.75">
      <c r="B73" s="259"/>
      <c r="J73" s="260"/>
      <c r="K73" s="260"/>
      <c r="AC73" s="260"/>
      <c r="AD73" s="260"/>
      <c r="AU73" s="260"/>
      <c r="AV73" s="260"/>
      <c r="AW73" s="173"/>
      <c r="AX73" s="173"/>
      <c r="BM73" s="260"/>
      <c r="BN73" s="260"/>
      <c r="BO73" s="173"/>
      <c r="BP73" s="173"/>
      <c r="BX73" s="260"/>
      <c r="BY73" s="260"/>
      <c r="BZ73" s="173"/>
      <c r="CA73" s="173"/>
    </row>
    <row r="74" spans="2:79" ht="15.75">
      <c r="B74" s="259"/>
      <c r="J74" s="260"/>
      <c r="K74" s="260"/>
      <c r="AC74" s="260"/>
      <c r="AD74" s="260"/>
      <c r="AU74" s="260"/>
      <c r="AV74" s="260"/>
      <c r="AW74" s="173"/>
      <c r="AX74" s="173"/>
      <c r="BM74" s="260"/>
      <c r="BN74" s="260"/>
      <c r="BO74" s="173"/>
      <c r="BP74" s="173"/>
      <c r="BX74" s="260"/>
      <c r="BY74" s="260"/>
      <c r="BZ74" s="173"/>
      <c r="CA74" s="173"/>
    </row>
    <row r="75" spans="2:79" ht="15.75">
      <c r="B75" s="259" t="s">
        <v>463</v>
      </c>
      <c r="J75" s="260"/>
      <c r="K75" s="260" t="s">
        <v>464</v>
      </c>
      <c r="AC75" s="260"/>
      <c r="AD75" s="260" t="s">
        <v>464</v>
      </c>
      <c r="AU75" s="260"/>
      <c r="AV75" s="260" t="s">
        <v>464</v>
      </c>
      <c r="AW75" s="173"/>
      <c r="AX75" s="173"/>
      <c r="BM75" s="260"/>
      <c r="BN75" s="260" t="s">
        <v>464</v>
      </c>
      <c r="BO75" s="173"/>
      <c r="BP75" s="173"/>
      <c r="BX75" s="260"/>
      <c r="BY75" s="260" t="s">
        <v>464</v>
      </c>
      <c r="BZ75" s="173"/>
      <c r="CA75" s="173"/>
    </row>
    <row r="78" ht="15.75">
      <c r="J78" s="173">
        <v>41</v>
      </c>
    </row>
    <row r="79" ht="15.75">
      <c r="J79" s="173">
        <v>67</v>
      </c>
    </row>
    <row r="80" ht="15.75">
      <c r="J80" s="173">
        <v>41</v>
      </c>
    </row>
    <row r="81" ht="15.75">
      <c r="J81" s="173">
        <v>61</v>
      </c>
    </row>
    <row r="82" ht="15.75">
      <c r="J82" s="173">
        <v>63</v>
      </c>
    </row>
    <row r="83" ht="15.75">
      <c r="J83" s="173">
        <v>70</v>
      </c>
    </row>
    <row r="84" ht="15.75">
      <c r="J84" s="173">
        <v>37</v>
      </c>
    </row>
  </sheetData>
  <mergeCells count="34">
    <mergeCell ref="BP3:BQ3"/>
    <mergeCell ref="BY3:BZ3"/>
    <mergeCell ref="A4:C4"/>
    <mergeCell ref="BH3:BI3"/>
    <mergeCell ref="BJ3:BK3"/>
    <mergeCell ref="BL3:BM3"/>
    <mergeCell ref="BN3:BO3"/>
    <mergeCell ref="BB3:BC3"/>
    <mergeCell ref="BD3:BE3"/>
    <mergeCell ref="BF3:BG3"/>
    <mergeCell ref="AS3:AT3"/>
    <mergeCell ref="AU3:AV3"/>
    <mergeCell ref="AW3:AX3"/>
    <mergeCell ref="AY3:AZ3"/>
    <mergeCell ref="AK3:AL3"/>
    <mergeCell ref="AM3:AN3"/>
    <mergeCell ref="AO3:AP3"/>
    <mergeCell ref="AQ3:AR3"/>
    <mergeCell ref="AC3:AD3"/>
    <mergeCell ref="AE3:AF3"/>
    <mergeCell ref="AG3:AH3"/>
    <mergeCell ref="AI3:AJ3"/>
    <mergeCell ref="T3:U3"/>
    <mergeCell ref="V3:W3"/>
    <mergeCell ref="Y3:Z3"/>
    <mergeCell ref="AA3:AB3"/>
    <mergeCell ref="L3:M3"/>
    <mergeCell ref="N3:O3"/>
    <mergeCell ref="P3:Q3"/>
    <mergeCell ref="R3:S3"/>
    <mergeCell ref="B3:C3"/>
    <mergeCell ref="F3:G3"/>
    <mergeCell ref="H3:I3"/>
    <mergeCell ref="J3:K3"/>
  </mergeCells>
  <conditionalFormatting sqref="BY5:BZ51 BX50 F54:BZ58 E60:BZ60 F68:BZ68 F63:BZ64 F51:BX51 F5:BW50 E33:E50">
    <cfRule type="cellIs" priority="1" dxfId="1" operator="lessThan" stopIfTrue="1">
      <formula>5</formula>
    </cfRule>
  </conditionalFormatting>
  <conditionalFormatting sqref="BX5:BX49">
    <cfRule type="cellIs" priority="2" dxfId="1" operator="lessThan" stopIfTrue="1">
      <formula>"Khá"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Thanh</dc:creator>
  <cp:keywords/>
  <dc:description/>
  <cp:lastModifiedBy>Truong Thanh</cp:lastModifiedBy>
  <dcterms:created xsi:type="dcterms:W3CDTF">2012-03-23T02:45:50Z</dcterms:created>
  <dcterms:modified xsi:type="dcterms:W3CDTF">2012-03-23T02:51:00Z</dcterms:modified>
  <cp:category/>
  <cp:version/>
  <cp:contentType/>
  <cp:contentStatus/>
</cp:coreProperties>
</file>