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640" activeTab="3"/>
  </bookViews>
  <sheets>
    <sheet name="KTĐ2A" sheetId="1" r:id="rId1"/>
    <sheet name="KTĐ2B" sheetId="2" r:id="rId2"/>
    <sheet name="KTĐ2C" sheetId="3" r:id="rId3"/>
    <sheet name="TĐH2" sheetId="4" r:id="rId4"/>
  </sheets>
  <definedNames>
    <definedName name="_xlnm.Print_Titles" localSheetId="0">'KTĐ2A'!$12:$12</definedName>
    <definedName name="_xlnm.Print_Titles" localSheetId="1">'KTĐ2B'!$12:$12</definedName>
    <definedName name="_xlnm.Print_Titles" localSheetId="2">'KTĐ2C'!$12:$12</definedName>
    <definedName name="_xlnm.Print_Titles" localSheetId="3">'TĐH2'!$12:$12</definedName>
  </definedNames>
  <calcPr fullCalcOnLoad="1"/>
</workbook>
</file>

<file path=xl/sharedStrings.xml><?xml version="1.0" encoding="utf-8"?>
<sst xmlns="http://schemas.openxmlformats.org/spreadsheetml/2006/main" count="529" uniqueCount="271">
  <si>
    <t>BỘ CÔNG THƯƠNG</t>
  </si>
  <si>
    <t>CỘNG HOÀ XÃ HỘI CHỦ NGHĨA VIỆT NAM</t>
  </si>
  <si>
    <t>TRƯỜNG ĐH CÔNG NGHIỆP QUẢNG NINH</t>
  </si>
  <si>
    <t>Độc lập - Tự do - Hạnh phúc</t>
  </si>
  <si>
    <t>_________________</t>
  </si>
  <si>
    <t>__________________________</t>
  </si>
  <si>
    <t xml:space="preserve">BẢNG ĐIỂM HỌC PHẦN - BẬC ĐẠI HỌC </t>
  </si>
  <si>
    <t>Học phần :….…………………..…………………… Số ĐVH :…….</t>
  </si>
  <si>
    <t>Ngày tháng năm thi : …………………………</t>
  </si>
  <si>
    <t>Học kỳ :…….Năm học20.... - 20....</t>
  </si>
  <si>
    <t>Lớp Kỹ thuật điện 2A</t>
  </si>
  <si>
    <t>TT</t>
  </si>
  <si>
    <t xml:space="preserve">Họ và </t>
  </si>
  <si>
    <t>tên</t>
  </si>
  <si>
    <t>Ngày 
sinh</t>
  </si>
  <si>
    <t>TBC K.tra T.kỳ</t>
  </si>
  <si>
    <t>Điểm chuyên cần</t>
  </si>
  <si>
    <t>Điểm thi  HP</t>
  </si>
  <si>
    <t>Điểm Tổng kết HP</t>
  </si>
  <si>
    <t>Ghi chú của giáo viên</t>
  </si>
  <si>
    <t>Nguyễn Minh</t>
  </si>
  <si>
    <t>Ân</t>
  </si>
  <si>
    <t>Châu Thành</t>
  </si>
  <si>
    <t>Đông</t>
  </si>
  <si>
    <t>Diệp Hữu</t>
  </si>
  <si>
    <t>Đạt</t>
  </si>
  <si>
    <t>Vi Văn</t>
  </si>
  <si>
    <t>Nguyễn Văn</t>
  </si>
  <si>
    <t>Đức</t>
  </si>
  <si>
    <t>Dương Minh</t>
  </si>
  <si>
    <t>Trần Văn</t>
  </si>
  <si>
    <t>An</t>
  </si>
  <si>
    <t>Lê Thế</t>
  </si>
  <si>
    <t>Anh</t>
  </si>
  <si>
    <t>Đinh Văn</t>
  </si>
  <si>
    <t>Công</t>
  </si>
  <si>
    <t>Chính</t>
  </si>
  <si>
    <t>Nguyễn Ngọc</t>
  </si>
  <si>
    <t>Nguyễn Thái</t>
  </si>
  <si>
    <t>Dương</t>
  </si>
  <si>
    <t>Vũ Quang</t>
  </si>
  <si>
    <t>Dũng</t>
  </si>
  <si>
    <t>Đồng Quảng</t>
  </si>
  <si>
    <t>Duy</t>
  </si>
  <si>
    <t>Phí Thị</t>
  </si>
  <si>
    <t>Hà</t>
  </si>
  <si>
    <t>Lê Xuân</t>
  </si>
  <si>
    <t>Hồng</t>
  </si>
  <si>
    <t>Lê Văn</t>
  </si>
  <si>
    <t>Hậu</t>
  </si>
  <si>
    <t>Chu Thị</t>
  </si>
  <si>
    <t>Hoà</t>
  </si>
  <si>
    <t>Hoàng Đức</t>
  </si>
  <si>
    <t>Huy</t>
  </si>
  <si>
    <t>Võ Công</t>
  </si>
  <si>
    <t>Kiều</t>
  </si>
  <si>
    <t>Phạm Thế</t>
  </si>
  <si>
    <t>Lanh</t>
  </si>
  <si>
    <t>Vũ Duy</t>
  </si>
  <si>
    <t>Long</t>
  </si>
  <si>
    <t>Luân</t>
  </si>
  <si>
    <t>Phạm Văn</t>
  </si>
  <si>
    <t>Nam</t>
  </si>
  <si>
    <t>Nguyễn Hữu</t>
  </si>
  <si>
    <t>Quận</t>
  </si>
  <si>
    <t>Giáp Văn</t>
  </si>
  <si>
    <t>Sơn</t>
  </si>
  <si>
    <t>Hà Thị</t>
  </si>
  <si>
    <t>Thành</t>
  </si>
  <si>
    <t>Mai Văn</t>
  </si>
  <si>
    <t>Thọ</t>
  </si>
  <si>
    <t>Đào Thị</t>
  </si>
  <si>
    <t>Thanh</t>
  </si>
  <si>
    <t>Nhữ Văn</t>
  </si>
  <si>
    <t>Thụ</t>
  </si>
  <si>
    <t>Thế</t>
  </si>
  <si>
    <t>Lê Thanh</t>
  </si>
  <si>
    <t>Tùng</t>
  </si>
  <si>
    <t>Hồ Xuân</t>
  </si>
  <si>
    <t>Tiến</t>
  </si>
  <si>
    <t>Nghiêm Quang</t>
  </si>
  <si>
    <t>Đàm Huy</t>
  </si>
  <si>
    <t>Đinh Xuân</t>
  </si>
  <si>
    <t>Tiệp</t>
  </si>
  <si>
    <t>Vũ Văn</t>
  </si>
  <si>
    <t>Tỉnh</t>
  </si>
  <si>
    <t>Ngô Văn</t>
  </si>
  <si>
    <t>Trường</t>
  </si>
  <si>
    <t>Lại Hoàng</t>
  </si>
  <si>
    <t>Trung</t>
  </si>
  <si>
    <t>Vũ Thành</t>
  </si>
  <si>
    <t>Nguyễn Xuân</t>
  </si>
  <si>
    <t>Việt</t>
  </si>
  <si>
    <t>Lưu Quang</t>
  </si>
  <si>
    <t>Vũ</t>
  </si>
  <si>
    <t>Ngô Trung</t>
  </si>
  <si>
    <t>Tuyền</t>
  </si>
  <si>
    <t>Hồ Duy</t>
  </si>
  <si>
    <t>Cương</t>
  </si>
  <si>
    <t>19/8/85</t>
  </si>
  <si>
    <t>Xếp loại: (%)</t>
  </si>
  <si>
    <t>XL</t>
  </si>
  <si>
    <t>SL</t>
  </si>
  <si>
    <t>%</t>
  </si>
  <si>
    <t xml:space="preserve">Tổng số </t>
  </si>
  <si>
    <t>XS</t>
  </si>
  <si>
    <t>TB</t>
  </si>
  <si>
    <t>Giỏi</t>
  </si>
  <si>
    <t>Yếu</t>
  </si>
  <si>
    <t>Khá</t>
  </si>
  <si>
    <t>Kém</t>
  </si>
  <si>
    <t>TB khá</t>
  </si>
  <si>
    <r>
      <t>Ghi chú :</t>
    </r>
    <r>
      <rPr>
        <i/>
        <sz val="12"/>
        <rFont val="Times New Roman"/>
        <family val="1"/>
      </rPr>
      <t xml:space="preserve"> Sinh viên chưa có điểm, giảng viên phải ghi rõ lý do vàp phần ghi chú của giáo viên. Báo cáo </t>
    </r>
  </si>
  <si>
    <t>kết quả học phần phải được gửi về phòng Đào tạo chậm nhất sau 1 tuần kể từ ngày thi, ghi theo</t>
  </si>
  <si>
    <t xml:space="preserve"> yêu  cầu các cột mục và đủ các chữ ký.</t>
  </si>
  <si>
    <t xml:space="preserve"> - Không bổ sung tên học sinh lớp khác vào bảng điểm.</t>
  </si>
  <si>
    <t xml:space="preserve">   Ngày        tháng         năm 20....</t>
  </si>
  <si>
    <t xml:space="preserve">TRƯỞNG KHOA  </t>
  </si>
  <si>
    <t xml:space="preserve">TRƯỞNG BỘ MÔN </t>
  </si>
  <si>
    <t>GIẢNG VIÊN GIẢNG HỌC PHẦN</t>
  </si>
  <si>
    <t xml:space="preserve">(Ký, ghi họ tên)  </t>
  </si>
  <si>
    <t>Lớp Kỹ thuật điện 2B</t>
  </si>
  <si>
    <t>Trần Trung</t>
  </si>
  <si>
    <t>Hoàng Mạnh</t>
  </si>
  <si>
    <t>Cường</t>
  </si>
  <si>
    <t>Đoàn Văn</t>
  </si>
  <si>
    <t>Chiến</t>
  </si>
  <si>
    <t>Nguyễn Quốc</t>
  </si>
  <si>
    <t>Lê Hoàng</t>
  </si>
  <si>
    <t>Giang</t>
  </si>
  <si>
    <t>Hoàng Thanh</t>
  </si>
  <si>
    <t>Hùng</t>
  </si>
  <si>
    <t>Vũ Nhật</t>
  </si>
  <si>
    <t>Hiến</t>
  </si>
  <si>
    <t>Hiếu</t>
  </si>
  <si>
    <t>Hưng</t>
  </si>
  <si>
    <t>Nguyễn Tất</t>
  </si>
  <si>
    <t>Huấn</t>
  </si>
  <si>
    <t>Trần Duy</t>
  </si>
  <si>
    <t>Khánh</t>
  </si>
  <si>
    <t>Tạ Quang</t>
  </si>
  <si>
    <t>Kiếm</t>
  </si>
  <si>
    <t>Đào Văn</t>
  </si>
  <si>
    <t>Lâm</t>
  </si>
  <si>
    <t>Lưu Xuân</t>
  </si>
  <si>
    <t>Đào Việt</t>
  </si>
  <si>
    <t>Linh</t>
  </si>
  <si>
    <t>Cao Văn</t>
  </si>
  <si>
    <t>Đặng Thành</t>
  </si>
  <si>
    <t>Bùi Vũ</t>
  </si>
  <si>
    <t>Nguyên</t>
  </si>
  <si>
    <t>Phát</t>
  </si>
  <si>
    <t>Quang</t>
  </si>
  <si>
    <t>Nguyễn Bá</t>
  </si>
  <si>
    <t>Quỳnh</t>
  </si>
  <si>
    <t>Đàm Tiến</t>
  </si>
  <si>
    <t>Sỹ</t>
  </si>
  <si>
    <t>Trần Xuân</t>
  </si>
  <si>
    <t>Tạ Duy</t>
  </si>
  <si>
    <t>Đặng Toàn</t>
  </si>
  <si>
    <t>Thắng</t>
  </si>
  <si>
    <t>Vũ Thanh</t>
  </si>
  <si>
    <t>Vũ Đình</t>
  </si>
  <si>
    <t>Phạm Ngọc</t>
  </si>
  <si>
    <t>Toàn</t>
  </si>
  <si>
    <t>Đoàn Trung</t>
  </si>
  <si>
    <t>Trình</t>
  </si>
  <si>
    <t>Lê Quang</t>
  </si>
  <si>
    <t>Đàm Quang</t>
  </si>
  <si>
    <t>Mười</t>
  </si>
  <si>
    <t>Ngọc</t>
  </si>
  <si>
    <t>Lý Văn</t>
  </si>
  <si>
    <t>Diện</t>
  </si>
  <si>
    <t>Nguyễn Hoài</t>
  </si>
  <si>
    <t>Lớp Kỹ thuật điện 2C</t>
  </si>
  <si>
    <t>Nguyễn Thành</t>
  </si>
  <si>
    <t>Đô</t>
  </si>
  <si>
    <t>Phạm Thành</t>
  </si>
  <si>
    <t>Đoàn</t>
  </si>
  <si>
    <t>Định</t>
  </si>
  <si>
    <t>Vũ Công</t>
  </si>
  <si>
    <t>Hồ Đức</t>
  </si>
  <si>
    <t>Biên</t>
  </si>
  <si>
    <t>Côn</t>
  </si>
  <si>
    <t>Đặng Việt</t>
  </si>
  <si>
    <t>Chiều</t>
  </si>
  <si>
    <t>Chung</t>
  </si>
  <si>
    <t>Trần Mạnh</t>
  </si>
  <si>
    <t>Bùi Ngọc</t>
  </si>
  <si>
    <t>Hải</t>
  </si>
  <si>
    <t>Trịnh Thanh</t>
  </si>
  <si>
    <t>Chu Sỹ</t>
  </si>
  <si>
    <t>Hiệp</t>
  </si>
  <si>
    <t>Nguyễn Huy</t>
  </si>
  <si>
    <t>Hoàng</t>
  </si>
  <si>
    <t>Lương</t>
  </si>
  <si>
    <t>Hoàng Văn</t>
  </si>
  <si>
    <t>Luận</t>
  </si>
  <si>
    <t>Minh</t>
  </si>
  <si>
    <t>Ngọ</t>
  </si>
  <si>
    <t>Nguyễn Thiên</t>
  </si>
  <si>
    <t>Phường</t>
  </si>
  <si>
    <t>Phong</t>
  </si>
  <si>
    <t>Nguyễn Đình</t>
  </si>
  <si>
    <t>Quân</t>
  </si>
  <si>
    <t>Đỗ Trọng</t>
  </si>
  <si>
    <t>Tân</t>
  </si>
  <si>
    <t>Đàm Chí Hoàng</t>
  </si>
  <si>
    <t>Phạm Xuân</t>
  </si>
  <si>
    <t>Thư</t>
  </si>
  <si>
    <t>Bùi Huy</t>
  </si>
  <si>
    <t>Phạm Minh</t>
  </si>
  <si>
    <t>Ngô Xuân</t>
  </si>
  <si>
    <t>Trân</t>
  </si>
  <si>
    <t>Phạm Việt</t>
  </si>
  <si>
    <t>Vinh</t>
  </si>
  <si>
    <t>Bùi Văn</t>
  </si>
  <si>
    <t>Quý</t>
  </si>
  <si>
    <t>Lớp Tự động hóa 2</t>
  </si>
  <si>
    <t>Đại</t>
  </si>
  <si>
    <t>Được</t>
  </si>
  <si>
    <t>Điển</t>
  </si>
  <si>
    <t>Nguyễn Quang</t>
  </si>
  <si>
    <t>Bách</t>
  </si>
  <si>
    <t>Tô Xuân</t>
  </si>
  <si>
    <t>Ba</t>
  </si>
  <si>
    <t>Đinh Đức</t>
  </si>
  <si>
    <t>Dương Hữu</t>
  </si>
  <si>
    <t>Hoàng Minh</t>
  </si>
  <si>
    <t>Nguyễn Mạnh</t>
  </si>
  <si>
    <t>Lương Văn</t>
  </si>
  <si>
    <t>Đỗ Trung</t>
  </si>
  <si>
    <t>Hà Minh</t>
  </si>
  <si>
    <t>Hoan</t>
  </si>
  <si>
    <t>Đinh Quang</t>
  </si>
  <si>
    <t>Hòa</t>
  </si>
  <si>
    <t>Phan Đình</t>
  </si>
  <si>
    <t>Khương</t>
  </si>
  <si>
    <t>Bùi Đức</t>
  </si>
  <si>
    <t>Kiên</t>
  </si>
  <si>
    <t>Lê</t>
  </si>
  <si>
    <t>Nguyễn Thị Thanh</t>
  </si>
  <si>
    <t>Lan</t>
  </si>
  <si>
    <t>Đồng Quang</t>
  </si>
  <si>
    <t>Lượng</t>
  </si>
  <si>
    <t>Nguyễn Tiến</t>
  </si>
  <si>
    <t>Miên</t>
  </si>
  <si>
    <t>Nhuận</t>
  </si>
  <si>
    <t>Bùi Minh</t>
  </si>
  <si>
    <t>Phúc</t>
  </si>
  <si>
    <t>Quốc</t>
  </si>
  <si>
    <t>Sang</t>
  </si>
  <si>
    <t>Sanh</t>
  </si>
  <si>
    <t>Hà Thanh</t>
  </si>
  <si>
    <t>Tâm</t>
  </si>
  <si>
    <t>Vũ Tiến</t>
  </si>
  <si>
    <t>Tài</t>
  </si>
  <si>
    <t>Tập</t>
  </si>
  <si>
    <t>Hoàng Việt</t>
  </si>
  <si>
    <t>Thưởng</t>
  </si>
  <si>
    <t>Ngô Tiến</t>
  </si>
  <si>
    <t>Tú</t>
  </si>
  <si>
    <t>Tuân</t>
  </si>
  <si>
    <t>Tuần</t>
  </si>
  <si>
    <t>Tuấn</t>
  </si>
  <si>
    <t>Vang</t>
  </si>
  <si>
    <t>Xuyên</t>
  </si>
  <si>
    <t>Nguyễn Duy</t>
  </si>
  <si>
    <t>Phạm Công</t>
  </si>
  <si>
    <t>Tô Văn</t>
  </si>
  <si>
    <t>Cảnh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</si>
</sst>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"/>
    <numFmt numFmtId="174" formatCode="dd/mm/yy;@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7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1" fillId="0" borderId="0" xfId="0" applyNumberFormat="1" applyFont="1" applyAlignment="1">
      <alignment/>
    </xf>
    <xf numFmtId="0" fontId="3" fillId="0" borderId="7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2" fontId="8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6" fillId="2" borderId="6" xfId="0" applyNumberFormat="1" applyFont="1" applyFill="1" applyBorder="1" applyAlignment="1">
      <alignment wrapText="1"/>
    </xf>
    <xf numFmtId="2" fontId="6" fillId="2" borderId="9" xfId="0" applyNumberFormat="1" applyFont="1" applyFill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4" fillId="2" borderId="13" xfId="0" applyNumberFormat="1" applyFont="1" applyFill="1" applyBorder="1" applyAlignment="1">
      <alignment wrapText="1"/>
    </xf>
    <xf numFmtId="49" fontId="14" fillId="2" borderId="14" xfId="0" applyNumberFormat="1" applyFont="1" applyFill="1" applyBorder="1" applyAlignment="1">
      <alignment wrapText="1"/>
    </xf>
    <xf numFmtId="0" fontId="14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0" xfId="0" applyFont="1" applyAlignment="1">
      <alignment/>
    </xf>
    <xf numFmtId="174" fontId="7" fillId="2" borderId="4" xfId="0" applyNumberFormat="1" applyFont="1" applyFill="1" applyBorder="1" applyAlignment="1">
      <alignment horizontal="center" wrapText="1"/>
    </xf>
    <xf numFmtId="174" fontId="7" fillId="2" borderId="7" xfId="0" applyNumberFormat="1" applyFont="1" applyFill="1" applyBorder="1" applyAlignment="1">
      <alignment horizontal="center" wrapText="1"/>
    </xf>
    <xf numFmtId="174" fontId="15" fillId="2" borderId="15" xfId="0" applyNumberFormat="1" applyFont="1" applyFill="1" applyBorder="1" applyAlignment="1">
      <alignment horizontal="center" wrapText="1"/>
    </xf>
    <xf numFmtId="174" fontId="1" fillId="2" borderId="4" xfId="0" applyNumberFormat="1" applyFont="1" applyFill="1" applyBorder="1" applyAlignment="1">
      <alignment horizontal="center" wrapText="1"/>
    </xf>
    <xf numFmtId="174" fontId="1" fillId="2" borderId="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7190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29050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28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Line 29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" name="Line 2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" name="Line 2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" name="Line 2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Line 29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29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7" name="Line 29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Line 30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Line 3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Line 30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Line 3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Line 30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Line 3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" name="Line 30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5" name="Line 30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" name="Line 3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Line 3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" name="Line 3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Line 3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" name="Line 3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Line 3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" name="Line 3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Line 3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" name="Line 3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" name="Line 3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" name="Line 3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Line 3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6" name="Line 32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32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8" name="Line 33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9" name="Line 33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" name="Line 3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" name="Line 3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3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" name="Line 3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" name="Line 3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" name="Line 3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33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8" name="Line 3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Line 34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" name="Line 3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Line 34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" name="Line 3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" name="Line 3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" name="Line 3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35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" name="Line 3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35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" name="Line 3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" name="Line 3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" name="Line 3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35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8" name="Line 36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3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0" name="Line 36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" name="Line 36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2" name="Line 36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3" name="Line 36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" name="Line 3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Line 3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" name="Line 3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3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" name="Line 3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3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" name="Line 3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3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" name="Line 3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" name="Line 3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" name="Line 3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Line 3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4" name="Line 386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Line 3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" name="Line 3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" name="Line 38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" name="Line 3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3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" name="Line 3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39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" name="Line 3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4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" name="Line 4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" name="Line 4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" name="Line 4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Line 4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" name="Line 4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" name="Line 4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" name="Line 4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" name="Line 4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" name="Line 4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" name="Line 4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" name="Line 41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" name="Line 4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5" name="Line 4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6" name="Line 418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7" name="Line 4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8" name="Line 42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9" name="Line 42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40" name="Line 42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41" name="Line 42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2" name="Line 4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3" name="Line 4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4" name="Line 4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Line 4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6" name="Line 4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7" name="Line 4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48" name="Line 4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Line 4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0" name="Line 4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1" name="Line 4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2" name="Line 4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Line 4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4" name="Line 4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5" name="Line 4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56" name="Line 4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Line 43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58" name="Line 44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Line 44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Line 44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Line 44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Line 4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Line 4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Line 4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65" name="Line 44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66" name="Line 44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7" name="Line 4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8" name="Line 4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69" name="Line 4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Line 4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1" name="Line 4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2" name="Line 4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3" name="Line 4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Line 4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5" name="Line 4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6" name="Line 4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7" name="Line 4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Line 4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79" name="Line 4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0" name="Line 4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1" name="Line 4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Line 4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3" name="Line 4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4" name="Line 4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85" name="Line 4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Line 4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87" name="Line 46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Line 47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89" name="Line 47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90" name="Line 47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1" name="Line 4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2" name="Line 4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3" name="Line 4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Line 4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5" name="Line 4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6" name="Line 4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7" name="Line 4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Line 4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99" name="Line 4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0" name="Line 4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1" name="Line 4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Line 48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3" name="Line 4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4" name="Line 4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5" name="Line 4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Line 48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7" name="Line 4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8" name="Line 4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09" name="Line 4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Line 49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1" name="Line 4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2" name="Line 4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3" name="Line 4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49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5" name="Line 4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6" name="Line 4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7" name="Line 4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50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19" name="Line 50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Line 50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1" name="Line 50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2" name="Line 50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23" name="Line 50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24" name="Line 50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5" name="Line 5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6" name="Line 5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7" name="Line 5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8" name="Line 5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29" name="Line 5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0" name="Line 5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1" name="Line 5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2" name="Line 51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3" name="Line 5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4" name="Line 5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5" name="Line 5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6" name="Line 51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7" name="Line 5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8" name="Line 5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39" name="Line 5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0" name="Line 5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1" name="Line 5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2" name="Line 5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3" name="Line 5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4" name="Line 52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45" name="Line 52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6" name="Line 5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47" name="Line 52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48" name="Line 53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49" name="Line 5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0" name="Line 5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1" name="Line 5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Line 53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3" name="Line 5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4" name="Line 5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5" name="Line 5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Line 53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7" name="Line 5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8" name="Line 5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59" name="Line 5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Line 54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1" name="Line 5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2" name="Line 5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3" name="Line 5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Line 5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5" name="Line 5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6" name="Line 5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7" name="Line 5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Line 5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69" name="Line 5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0" name="Line 5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1" name="Line 5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Line 55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3" name="Line 5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4" name="Line 5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75" name="Line 5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Line 55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7" name="Line 55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Line 5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79" name="Line 56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0" name="Line 56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81" name="Line 56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282" name="Line 56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3" name="Line 5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4" name="Line 5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5" name="Line 5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Line 5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7" name="Line 5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8" name="Line 5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89" name="Line 5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Line 57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1" name="Line 5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2" name="Line 5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3" name="Line 5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Line 5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5" name="Line 5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6" name="Line 5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97" name="Line 5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Line 5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99" name="Line 58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Line 58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Line 58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Line 58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Line 5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58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Line 5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06" name="Line 58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07" name="Line 58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8" name="Line 5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09" name="Line 5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0" name="Line 5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Line 5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2" name="Line 5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3" name="Line 5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4" name="Line 5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Line 59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6" name="Line 5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7" name="Line 5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18" name="Line 6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6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0" name="Line 6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1" name="Line 6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2" name="Line 6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6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4" name="Line 6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5" name="Line 6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26" name="Line 6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Line 6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28" name="Line 61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6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30" name="Line 61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31" name="Line 61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2" name="Line 6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3" name="Line 6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4" name="Line 6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6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6" name="Line 6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7" name="Line 6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38" name="Line 6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Line 62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0" name="Line 6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1" name="Line 6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2" name="Line 6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Line 62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4" name="Line 6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5" name="Line 6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6" name="Line 6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Line 62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8" name="Line 6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49" name="Line 6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0" name="Line 6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Line 63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2" name="Line 6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3" name="Line 6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4" name="Line 6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Line 63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6" name="Line 6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7" name="Line 6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58" name="Line 6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64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60" name="Line 642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64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2" name="Line 64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3" name="Line 64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64" name="Line 64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65" name="Line 64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6" name="Line 6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7" name="Line 6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68" name="Line 6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65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0" name="Line 6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1" name="Line 6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2" name="Line 6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Line 65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4" name="Line 6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5" name="Line 6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6" name="Line 6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7" name="Line 65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8" name="Line 6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79" name="Line 6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0" name="Line 6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1" name="Line 6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2" name="Line 6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3" name="Line 6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84" name="Line 6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5" name="Line 66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386" name="Line 66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7" name="Line 6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88" name="Line 67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389" name="Line 67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0" name="Line 6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1" name="Line 6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2" name="Line 6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3" name="Line 67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4" name="Line 6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5" name="Line 6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6" name="Line 6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7" name="Line 67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8" name="Line 6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399" name="Line 6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0" name="Line 6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1" name="Line 68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2" name="Line 6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3" name="Line 6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4" name="Line 6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5" name="Line 6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6" name="Line 6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7" name="Line 6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08" name="Line 6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9" name="Line 6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0" name="Line 6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1" name="Line 6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2" name="Line 6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3" name="Line 6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4" name="Line 6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5" name="Line 6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16" name="Line 6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7" name="Line 6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18" name="Line 70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9" name="Line 7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0" name="Line 70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1" name="Line 70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22" name="Line 70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23" name="Line 70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4" name="Line 7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5" name="Line 7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6" name="Line 7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7" name="Line 7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8" name="Line 7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29" name="Line 7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0" name="Line 7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1" name="Line 71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2" name="Line 7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3" name="Line 7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4" name="Line 7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5" name="Line 7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6" name="Line 7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7" name="Line 7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38" name="Line 7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9" name="Line 72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40" name="Line 72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1" name="Line 7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2" name="Line 72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3" name="Line 72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4" name="Line 72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5" name="Line 7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6" name="Line 7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47" name="Line 72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48" name="Line 73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49" name="Line 7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0" name="Line 7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1" name="Line 7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2" name="Line 73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3" name="Line 7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4" name="Line 7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5" name="Line 7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6" name="Line 73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7" name="Line 7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8" name="Line 7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59" name="Line 7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0" name="Line 74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1" name="Line 7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2" name="Line 7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3" name="Line 7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4" name="Line 7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5" name="Line 7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6" name="Line 7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67" name="Line 7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8" name="Line 7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469" name="Line 75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0" name="Line 75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71" name="Line 75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472" name="Line 75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3" name="Line 7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4" name="Line 7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5" name="Line 7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6" name="Line 75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7" name="Line 7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8" name="Line 7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79" name="Line 7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0" name="Line 7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1" name="Line 7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2" name="Line 7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3" name="Line 7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4" name="Line 7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5" name="Line 7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6" name="Line 7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7" name="Line 7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8" name="Line 77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89" name="Line 7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0" name="Line 7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1" name="Line 7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2" name="Line 7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3" name="Line 7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4" name="Line 7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5" name="Line 7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6" name="Line 7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7" name="Line 7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8" name="Line 7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499" name="Line 7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0" name="Line 78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01" name="Line 78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2" name="Line 78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03" name="Line 78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04" name="Line 78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05" name="Line 78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06" name="Line 78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7" name="Line 7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8" name="Line 7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09" name="Line 7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0" name="Line 79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1" name="Line 7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2" name="Line 7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3" name="Line 7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4" name="Line 79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5" name="Line 7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6" name="Line 7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7" name="Line 7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8" name="Line 80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19" name="Line 8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0" name="Line 8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1" name="Line 8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2" name="Line 80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3" name="Line 8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4" name="Line 8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25" name="Line 8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6" name="Line 80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27" name="Line 80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8" name="Line 8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29" name="Line 81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30" name="Line 81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1" name="Line 8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2" name="Line 8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3" name="Line 8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4" name="Line 8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5" name="Line 8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6" name="Line 8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7" name="Line 8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8" name="Line 8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39" name="Line 8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0" name="Line 8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1" name="Line 8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2" name="Line 82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3" name="Line 8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4" name="Line 8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5" name="Line 8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6" name="Line 8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7" name="Line 8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8" name="Line 8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49" name="Line 8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0" name="Line 8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1" name="Line 8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2" name="Line 8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3" name="Line 8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4" name="Line 8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5" name="Line 8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6" name="Line 8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57" name="Line 8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8" name="Line 8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559" name="Line 84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0" name="Line 84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1" name="Line 84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2" name="Line 84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63" name="Line 84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64" name="Line 84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5" name="Line 8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6" name="Line 8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7" name="Line 8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8" name="Line 8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69" name="Line 8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0" name="Line 8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1" name="Line 8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2" name="Line 85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3" name="Line 8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4" name="Line 8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5" name="Line 8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6" name="Line 85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7" name="Line 8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8" name="Line 8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79" name="Line 8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0" name="Line 8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81" name="Line 86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2" name="Line 8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3" name="Line 86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4" name="Line 8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5" name="Line 86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6" name="Line 8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7" name="Line 8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88" name="Line 87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589" name="Line 87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0" name="Line 8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1" name="Line 8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2" name="Line 8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3" name="Line 87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4" name="Line 8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5" name="Line 8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6" name="Line 8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7" name="Line 87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8" name="Line 8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99" name="Line 8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0" name="Line 8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1" name="Line 88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2" name="Line 8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3" name="Line 8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4" name="Line 8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5" name="Line 88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6" name="Line 8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7" name="Line 8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08" name="Line 8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9" name="Line 8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10" name="Line 89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1" name="Line 89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12" name="Line 89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13" name="Line 89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4" name="Line 8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5" name="Line 8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6" name="Line 8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7" name="Line 8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8" name="Line 9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19" name="Line 9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0" name="Line 9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1" name="Line 9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2" name="Line 9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3" name="Line 9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4" name="Line 9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5" name="Line 9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6" name="Line 9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7" name="Line 9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28" name="Line 9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9" name="Line 91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0" name="Line 9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1" name="Line 9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2" name="Line 9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3" name="Line 9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4" name="Line 9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5" name="Line 9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6" name="Line 9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7" name="Line 9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8" name="Line 9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39" name="Line 9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0" name="Line 9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1" name="Line 9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642" name="Line 92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3" name="Line 92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44" name="Line 92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45" name="Line 92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46" name="Line 92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47" name="Line 92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8" name="Line 9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49" name="Line 9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0" name="Line 9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1" name="Line 93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2" name="Line 9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3" name="Line 9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4" name="Line 9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5" name="Line 93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6" name="Line 9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7" name="Line 9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58" name="Line 9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9" name="Line 94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0" name="Line 9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1" name="Line 9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2" name="Line 9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3" name="Line 9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4" name="Line 9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5" name="Line 9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66" name="Line 9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7" name="Line 9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68" name="Line 95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9" name="Line 95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670" name="Line 95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71" name="Line 95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2" name="Line 9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3" name="Line 9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4" name="Line 9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5" name="Line 95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6" name="Line 9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7" name="Line 9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78" name="Line 9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9" name="Line 9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0" name="Line 9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1" name="Line 9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2" name="Line 9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3" name="Line 96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4" name="Line 9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5" name="Line 9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6" name="Line 9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7" name="Line 9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8" name="Line 9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89" name="Line 9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0" name="Line 9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1" name="Line 9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2" name="Line 9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3" name="Line 9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4" name="Line 9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5" name="Line 9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6" name="Line 9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7" name="Line 9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98" name="Line 9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9" name="Line 9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00" name="Line 982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1" name="Line 98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2" name="Line 98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3" name="Line 98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04" name="Line 98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05" name="Line 98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6" name="Line 9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7" name="Line 9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08" name="Line 9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9" name="Line 9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0" name="Line 9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1" name="Line 9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2" name="Line 9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3" name="Line 9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4" name="Line 9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5" name="Line 9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6" name="Line 9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7" name="Line 9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8" name="Line 10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19" name="Line 10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20" name="Line 10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1" name="Line 10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22" name="Line 100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3" name="Line 10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4" name="Line 100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5" name="Line 10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6" name="Line 100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7" name="Line 10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8" name="Line 10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29" name="Line 101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30" name="Line 101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1" name="Line 10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2" name="Line 10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3" name="Line 10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4" name="Line 10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5" name="Line 10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6" name="Line 10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7" name="Line 10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8" name="Line 10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39" name="Line 10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0" name="Line 10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1" name="Line 10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2" name="Line 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3" name="Line 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4" name="Line 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5" name="Line 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6" name="Line 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7" name="Line 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8" name="Line 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49" name="Line 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0" name="Line 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751" name="Line 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2" name="Line 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53" name="Line 1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54" name="Line 1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5" name="Line 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6" name="Line 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7" name="Line 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8" name="Line 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59" name="Line 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0" name="Line 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1" name="Line 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2" name="Line 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3" name="Line 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4" name="Line 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5" name="Line 2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6" name="Line 2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7" name="Line 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8" name="Line 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69" name="Line 2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0" name="Line 2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1" name="Line 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2" name="Line 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3" name="Line 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4" name="Line 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5" name="Line 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6" name="Line 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7" name="Line 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8" name="Line 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79" name="Line 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80" name="Line 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81" name="Line 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2" name="Line 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783" name="Line 4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4" name="Line 4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85" name="Line 4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86" name="Line 4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787" name="Line 4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788" name="Line 4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89" name="Line 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0" name="Line 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1" name="Line 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2" name="Line 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3" name="Line 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4" name="Line 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5" name="Line 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6" name="Line 5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7" name="Line 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8" name="Line 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799" name="Line 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0" name="Line 5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1" name="Line 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2" name="Line 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3" name="Line 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4" name="Line 6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5" name="Line 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6" name="Line 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07" name="Line 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8" name="Line 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09" name="Line 67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0" name="Line 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11" name="Line 6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12" name="Line 7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3" name="Line 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4" name="Line 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5" name="Line 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6" name="Line 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7" name="Line 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8" name="Line 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19" name="Line 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0" name="Line 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1" name="Line 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2" name="Line 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3" name="Line 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4" name="Line 8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5" name="Line 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6" name="Line 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7" name="Line 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8" name="Line 8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29" name="Line 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0" name="Line 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1" name="Line 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2" name="Line 9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3" name="Line 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4" name="Line 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5" name="Line 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6" name="Line 9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7" name="Line 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8" name="Line 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39" name="Line 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0" name="Line 9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841" name="Line 99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2" name="Line 10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3" name="Line 10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4" name="Line 10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45" name="Line 10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46" name="Line 10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7" name="Line 1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8" name="Line 1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49" name="Line 1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0" name="Line 10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1" name="Line 1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2" name="Line 1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3" name="Line 1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4" name="Line 11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5" name="Line 1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6" name="Line 1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7" name="Line 1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8" name="Line 11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59" name="Line 1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0" name="Line 1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61" name="Line 1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2" name="Line 12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63" name="Line 12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4" name="Line 1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5" name="Line 1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6" name="Line 12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7" name="Line 12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8" name="Line 12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9" name="Line 1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70" name="Line 12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71" name="Line 12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2" name="Line 1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3" name="Line 1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4" name="Line 1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5" name="Line 13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6" name="Line 1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7" name="Line 1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78" name="Line 1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9" name="Line 13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0" name="Line 1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1" name="Line 1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2" name="Line 1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3" name="Line 14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4" name="Line 1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5" name="Line 1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6" name="Line 1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7" name="Line 1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8" name="Line 1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89" name="Line 1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0" name="Line 1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1" name="Line 1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892" name="Line 15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3" name="Line 15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894" name="Line 15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895" name="Line 15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6" name="Line 1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7" name="Line 1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898" name="Line 1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9" name="Line 15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0" name="Line 1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1" name="Line 1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2" name="Line 1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3" name="Line 1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4" name="Line 1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5" name="Line 1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6" name="Line 16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7" name="Line 16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8" name="Line 1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09" name="Line 1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0" name="Line 16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1" name="Line 16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2" name="Line 1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3" name="Line 1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4" name="Line 1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5" name="Line 1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6" name="Line 1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7" name="Line 1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18" name="Line 1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9" name="Line 1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0" name="Line 1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1" name="Line 1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22" name="Line 1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3" name="Line 1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924" name="Line 182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5" name="Line 18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26" name="Line 18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27" name="Line 18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28" name="Line 18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29" name="Line 18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0" name="Line 1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1" name="Line 1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2" name="Line 1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3" name="Line 1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4" name="Line 1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5" name="Line 1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6" name="Line 1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7" name="Line 19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8" name="Line 1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39" name="Line 1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0" name="Line 1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1" name="Line 19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2" name="Line 2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3" name="Line 2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4" name="Line 2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5" name="Line 20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6" name="Line 2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7" name="Line 2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48" name="Line 2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9" name="Line 2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950" name="Line 208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1" name="Line 2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52" name="Line 21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53" name="Line 21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4" name="Line 2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5" name="Line 2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6" name="Line 2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7" name="Line 2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8" name="Line 2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59" name="Line 2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0" name="Line 2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1" name="Line 2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2" name="Line 2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3" name="Line 2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4" name="Line 2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5" name="Line 2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6" name="Line 2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7" name="Line 2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68" name="Line 2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9" name="Line 2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0" name="Line 2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1" name="Line 2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2" name="Line 2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3" name="Line 2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4" name="Line 2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5" name="Line 2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6" name="Line 2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7" name="Line 2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8" name="Line 2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79" name="Line 2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0" name="Line 2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1" name="Line 23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982" name="Line 240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3" name="Line 24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84" name="Line 24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85" name="Line 24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986" name="Line 24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987" name="Line 24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8" name="Line 2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89" name="Line 2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0" name="Line 2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1" name="Line 2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2" name="Line 2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3" name="Line 25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4" name="Line 2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5" name="Line 25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6" name="Line 2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7" name="Line 2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998" name="Line 2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9" name="Line 25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0" name="Line 2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1" name="Line 2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02" name="Line 2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3" name="Line 26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04" name="Line 26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5" name="Line 2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6" name="Line 2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7" name="Line 26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8" name="Line 26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9" name="Line 26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0" name="Line 2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11" name="Line 26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12" name="Line 27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3" name="Line 2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4" name="Line 2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5" name="Line 2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6" name="Line 2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7" name="Line 2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8" name="Line 2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19" name="Line 2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0" name="Line 27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1" name="Line 2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2" name="Line 2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3" name="Line 2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4" name="Line 28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5" name="Line 2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6" name="Line 2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7" name="Line 2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8" name="Line 28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29" name="Line 2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30" name="Line 2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31" name="Line 2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2" name="Line 29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33" name="Line 291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4" name="Line 29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35" name="Line 29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36" name="Line 29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37" name="Line 2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38" name="Line 2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39" name="Line 2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0" name="Line 29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1" name="Line 2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2" name="Line 3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3" name="Line 3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4" name="Line 30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5" name="Line 3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6" name="Line 3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7" name="Line 30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8" name="Line 30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49" name="Line 3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0" name="Line 3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1" name="Line 30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2" name="Line 31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3" name="Line 3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4" name="Line 3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5" name="Line 3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6" name="Line 31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7" name="Line 3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8" name="Line 3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59" name="Line 3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0" name="Line 31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61" name="Line 3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62" name="Line 3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63" name="Line 3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4" name="Line 32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065" name="Line 323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6" name="Line 32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7" name="Line 32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68" name="Line 32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69" name="Line 32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70" name="Line 32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1" name="Line 3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2" name="Line 3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3" name="Line 33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4" name="Line 33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5" name="Line 3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6" name="Line 3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7" name="Line 33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8" name="Line 33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79" name="Line 3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0" name="Line 3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1" name="Line 33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2" name="Line 34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3" name="Line 3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4" name="Line 3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5" name="Line 34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6" name="Line 34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7" name="Line 3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8" name="Line 3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89" name="Line 34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0" name="Line 34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091" name="Line 349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2" name="Line 3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93" name="Line 35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094" name="Line 35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5" name="Line 3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6" name="Line 3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7" name="Line 3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8" name="Line 3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099" name="Line 3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0" name="Line 3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1" name="Line 3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2" name="Line 3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3" name="Line 3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4" name="Line 3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5" name="Line 3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6" name="Line 3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7" name="Line 3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8" name="Line 3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09" name="Line 3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0" name="Line 3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1" name="Line 3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2" name="Line 3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3" name="Line 3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4" name="Line 37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5" name="Line 37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6" name="Line 3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7" name="Line 3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8" name="Line 37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19" name="Line 3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0" name="Line 3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1" name="Line 3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2" name="Line 3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123" name="Line 381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4" name="Line 38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125" name="Line 383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126" name="Line 384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127" name="Line 38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128" name="Line 38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29" name="Line 3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0" name="Line 3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1" name="Line 3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2" name="Line 39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3" name="Line 3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4" name="Line 39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5" name="Line 3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6" name="Line 39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7" name="Line 3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8" name="Line 3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39" name="Line 3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0" name="Line 39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1" name="Line 3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2" name="Line 4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43" name="Line 4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4" name="Line 40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145" name="Line 40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6" name="Line 40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7" name="Line 4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8" name="Line 40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9" name="Line 40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0" name="Line 40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1" name="Line 4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152" name="Line 410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153" name="Line 411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54" name="Line 4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55" name="Line 41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56" name="Line 4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7" name="Line 41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58" name="Line 4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59" name="Line 41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0" name="Line 4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1" name="Line 41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2" name="Line 4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3" name="Line 42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4" name="Line 42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5" name="Line 4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6" name="Line 42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7" name="Line 42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68" name="Line 42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9" name="Line 42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0" name="Line 4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1" name="Line 4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2" name="Line 4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3" name="Line 4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174" name="Line 432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5" name="Line 43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176" name="Line 43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177" name="Line 43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8" name="Line 4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79" name="Line 4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0" name="Line 4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1" name="Line 43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2" name="Line 4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3" name="Line 4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4" name="Line 4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5" name="Line 44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6" name="Line 44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7" name="Line 44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88" name="Line 44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9" name="Line 44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0" name="Line 44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1" name="Line 44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2" name="Line 45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3" name="Line 45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4" name="Line 45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5" name="Line 4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6" name="Line 4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7" name="Line 45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8" name="Line 45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199" name="Line 4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0" name="Line 4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1" name="Line 45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2" name="Line 46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3" name="Line 4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04" name="Line 4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5" name="Line 46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206" name="Line 464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7" name="Line 46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08" name="Line 46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09" name="Line 46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10" name="Line 468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11" name="Line 469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2" name="Line 4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3" name="Line 4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4" name="Line 47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5" name="Line 47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6" name="Line 47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7" name="Line 47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18" name="Line 47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9" name="Line 47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0" name="Line 4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1" name="Line 4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2" name="Line 48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3" name="Line 48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4" name="Line 4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5" name="Line 4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6" name="Line 48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7" name="Line 48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8" name="Line 4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29" name="Line 4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30" name="Line 48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1" name="Line 48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232" name="Line 490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3" name="Line 49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34" name="Line 492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35" name="Line 493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36" name="Line 4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37" name="Line 4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38" name="Line 49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9" name="Line 49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0" name="Line 4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1" name="Line 4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2" name="Line 50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3" name="Line 50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4" name="Line 5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5" name="Line 5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6" name="Line 50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7" name="Line 50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8" name="Line 50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49" name="Line 50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0" name="Line 50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1" name="Line 50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2" name="Line 51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3" name="Line 51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4" name="Line 51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5" name="Line 51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6" name="Line 51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7" name="Line 51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58" name="Line 51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59" name="Line 51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0" name="Line 51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1" name="Line 51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62" name="Line 52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3" name="Line 52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264" name="Line 522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65" name="Line 52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66" name="Line 524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67" name="Line 525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68" name="Line 526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69" name="Line 527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0" name="Line 52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1" name="Line 52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2" name="Line 53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3" name="Line 531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4" name="Line 53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5" name="Line 53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6" name="Line 53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77" name="Line 53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8" name="Line 53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79" name="Line 53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0" name="Line 53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1" name="Line 53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2" name="Line 54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3" name="Line 54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84" name="Line 54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5" name="Line 54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286" name="Line 544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7" name="Line 545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8" name="Line 54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89" name="Line 547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0" name="Line 54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1" name="Line 549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2" name="Line 55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293" name="Line 551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294" name="Line 552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5" name="Line 55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6" name="Line 55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7" name="Line 55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98" name="Line 55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299" name="Line 55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0" name="Line 55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1" name="Line 55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2" name="Line 56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3" name="Line 56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4" name="Line 56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5" name="Line 56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06" name="Line 56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7" name="Line 56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8" name="Line 56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09" name="Line 56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0" name="Line 56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11" name="Line 56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12" name="Line 57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13" name="Line 57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4" name="Line 57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315" name="Line 573"/>
        <xdr:cNvSpPr>
          <a:spLocks/>
        </xdr:cNvSpPr>
      </xdr:nvSpPr>
      <xdr:spPr>
        <a:xfrm>
          <a:off x="809625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16" name="Line 57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17" name="Line 575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18" name="Line 576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19" name="Line 57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0" name="Line 57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1" name="Line 57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2" name="Line 58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3" name="Line 58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4" name="Line 58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5" name="Line 58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26" name="Line 58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7" name="Line 58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8" name="Line 586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29" name="Line 58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0" name="Line 588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1" name="Line 58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2" name="Line 590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3" name="Line 59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4" name="Line 592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5" name="Line 59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6" name="Line 594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7" name="Line 595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38" name="Line 59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39" name="Line 597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0" name="Line 598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1" name="Line 599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42" name="Line 600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3" name="Line 601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4" name="Line 602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1345" name="Line 603"/>
        <xdr:cNvSpPr>
          <a:spLocks/>
        </xdr:cNvSpPr>
      </xdr:nvSpPr>
      <xdr:spPr>
        <a:xfrm>
          <a:off x="85725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46" name="Line 604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1347" name="Line 605"/>
        <xdr:cNvSpPr>
          <a:spLocks/>
        </xdr:cNvSpPr>
      </xdr:nvSpPr>
      <xdr:spPr>
        <a:xfrm>
          <a:off x="8001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48" name="Line 606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49" name="Line 607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50" name="Line 608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351" name="Line 609"/>
        <xdr:cNvSpPr>
          <a:spLocks/>
        </xdr:cNvSpPr>
      </xdr:nvSpPr>
      <xdr:spPr>
        <a:xfrm>
          <a:off x="514350" y="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371475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1352" name="Line 610"/>
        <xdr:cNvSpPr>
          <a:spLocks/>
        </xdr:cNvSpPr>
      </xdr:nvSpPr>
      <xdr:spPr>
        <a:xfrm>
          <a:off x="380047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40">
      <selection activeCell="D56" sqref="D13:D56"/>
    </sheetView>
  </sheetViews>
  <sheetFormatPr defaultColWidth="9.00390625" defaultRowHeight="19.5" customHeight="1"/>
  <cols>
    <col min="1" max="1" width="5.75390625" style="1" customWidth="1"/>
    <col min="2" max="2" width="19.125" style="63" customWidth="1"/>
    <col min="3" max="3" width="9.75390625" style="64" customWidth="1"/>
    <col min="4" max="4" width="10.003906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9.5" customHeight="1">
      <c r="A1" s="81" t="s">
        <v>0</v>
      </c>
      <c r="B1" s="82"/>
      <c r="C1" s="82"/>
      <c r="D1" s="82"/>
      <c r="E1" s="81" t="s">
        <v>1</v>
      </c>
      <c r="F1" s="82"/>
      <c r="G1" s="82"/>
      <c r="H1" s="82"/>
      <c r="I1" s="82"/>
    </row>
    <row r="2" spans="1:9" ht="19.5" customHeight="1">
      <c r="A2" s="81" t="s">
        <v>2</v>
      </c>
      <c r="B2" s="82"/>
      <c r="C2" s="82"/>
      <c r="D2" s="82"/>
      <c r="E2" s="78" t="s">
        <v>3</v>
      </c>
      <c r="F2" s="79"/>
      <c r="G2" s="79"/>
      <c r="H2" s="79"/>
      <c r="I2" s="79"/>
    </row>
    <row r="3" spans="1:9" ht="7.5" customHeight="1">
      <c r="A3" s="77" t="s">
        <v>4</v>
      </c>
      <c r="B3" s="77"/>
      <c r="C3" s="77"/>
      <c r="D3" s="77"/>
      <c r="E3" s="77" t="s">
        <v>5</v>
      </c>
      <c r="F3" s="77"/>
      <c r="G3" s="77"/>
      <c r="H3" s="77"/>
      <c r="I3" s="77"/>
    </row>
    <row r="4" spans="1:9" ht="19.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9.5" customHeight="1">
      <c r="A5" s="78" t="s">
        <v>6</v>
      </c>
      <c r="B5" s="79"/>
      <c r="C5" s="79"/>
      <c r="D5" s="79"/>
      <c r="E5" s="79"/>
      <c r="F5" s="79"/>
      <c r="G5" s="79"/>
      <c r="H5" s="79"/>
      <c r="I5" s="79"/>
    </row>
    <row r="6" spans="1:11" ht="19.5" customHeight="1">
      <c r="A6" s="3"/>
      <c r="B6" s="3"/>
      <c r="C6" s="6"/>
      <c r="D6" s="3"/>
      <c r="E6" s="3"/>
      <c r="F6" s="3"/>
      <c r="G6" s="3"/>
      <c r="H6" s="3"/>
      <c r="I6" s="3"/>
      <c r="K6" s="7">
        <v>41186</v>
      </c>
    </row>
    <row r="7" spans="1:9" ht="19.5" customHeight="1">
      <c r="A7" s="72" t="s">
        <v>7</v>
      </c>
      <c r="B7" s="80"/>
      <c r="C7" s="80"/>
      <c r="D7" s="80"/>
      <c r="E7" s="80"/>
      <c r="F7" s="80"/>
      <c r="G7" s="80"/>
      <c r="H7" s="80"/>
      <c r="I7" s="80"/>
    </row>
    <row r="8" spans="1:9" ht="19.5" customHeight="1">
      <c r="A8" s="72" t="s">
        <v>8</v>
      </c>
      <c r="B8" s="73"/>
      <c r="C8" s="73"/>
      <c r="D8" s="73"/>
      <c r="E8" s="73"/>
      <c r="F8" s="73"/>
      <c r="G8" s="73"/>
      <c r="H8" s="73"/>
      <c r="I8" s="73"/>
    </row>
    <row r="9" spans="1:9" ht="19.5" customHeight="1">
      <c r="A9" s="72" t="s">
        <v>9</v>
      </c>
      <c r="B9" s="73"/>
      <c r="C9" s="73"/>
      <c r="D9" s="73"/>
      <c r="E9" s="73"/>
      <c r="F9" s="73"/>
      <c r="G9" s="73"/>
      <c r="H9" s="73"/>
      <c r="I9" s="73"/>
    </row>
    <row r="10" spans="1:9" ht="19.5" customHeight="1">
      <c r="A10" s="10"/>
      <c r="B10" s="11"/>
      <c r="C10" s="12"/>
      <c r="D10" s="4"/>
      <c r="I10" s="13"/>
    </row>
    <row r="11" spans="1:9" ht="19.5" customHeight="1">
      <c r="A11" s="14" t="s">
        <v>10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9.5" customHeight="1">
      <c r="A13" s="22">
        <v>1</v>
      </c>
      <c r="B13" s="23" t="s">
        <v>20</v>
      </c>
      <c r="C13" s="24" t="s">
        <v>21</v>
      </c>
      <c r="D13" s="90">
        <v>33438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9.5" customHeight="1">
      <c r="A14" s="29">
        <v>2</v>
      </c>
      <c r="B14" s="30" t="s">
        <v>22</v>
      </c>
      <c r="C14" s="31" t="s">
        <v>23</v>
      </c>
      <c r="D14" s="91">
        <v>32924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6">IF(H14&gt;=8.5,"Xuất sắc",IF(H14&gt;=7.5,"Giỏi",IF(H14&gt;=6.5,"Khá",IF(H14&gt;=5.5,"TB khá",IF(H14&gt;=4.5,"Trung bình",IF(H14&gt;=3.5,"Yếu",IF(H14&lt;3.5,"Kém")))))))</f>
        <v>Kém</v>
      </c>
    </row>
    <row r="15" spans="1:10" ht="19.5" customHeight="1">
      <c r="A15" s="29">
        <v>3</v>
      </c>
      <c r="B15" s="30" t="s">
        <v>24</v>
      </c>
      <c r="C15" s="31" t="s">
        <v>25</v>
      </c>
      <c r="D15" s="91">
        <v>33430</v>
      </c>
      <c r="E15" s="32"/>
      <c r="F15" s="32"/>
      <c r="G15" s="32"/>
      <c r="H15" s="26">
        <f aca="true" t="shared" si="1" ref="H15:H56">G15*0.6+F15*0.1+E15*0.3</f>
        <v>0</v>
      </c>
      <c r="I15" s="33"/>
      <c r="J15" s="1" t="str">
        <f t="shared" si="0"/>
        <v>Kém</v>
      </c>
    </row>
    <row r="16" spans="1:10" ht="19.5" customHeight="1">
      <c r="A16" s="29">
        <v>4</v>
      </c>
      <c r="B16" s="30" t="s">
        <v>26</v>
      </c>
      <c r="C16" s="31" t="s">
        <v>25</v>
      </c>
      <c r="D16" s="91">
        <v>33065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9.5" customHeight="1">
      <c r="A17" s="29">
        <v>5</v>
      </c>
      <c r="B17" s="30" t="s">
        <v>27</v>
      </c>
      <c r="C17" s="31" t="s">
        <v>28</v>
      </c>
      <c r="D17" s="91">
        <v>33493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9.5" customHeight="1">
      <c r="A18" s="29">
        <v>6</v>
      </c>
      <c r="B18" s="30" t="s">
        <v>29</v>
      </c>
      <c r="C18" s="31" t="s">
        <v>28</v>
      </c>
      <c r="D18" s="91">
        <v>33540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9.5" customHeight="1">
      <c r="A19" s="29">
        <v>7</v>
      </c>
      <c r="B19" s="30" t="s">
        <v>30</v>
      </c>
      <c r="C19" s="31" t="s">
        <v>31</v>
      </c>
      <c r="D19" s="91">
        <v>33343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9.5" customHeight="1">
      <c r="A20" s="29">
        <v>8</v>
      </c>
      <c r="B20" s="30" t="s">
        <v>32</v>
      </c>
      <c r="C20" s="31" t="s">
        <v>33</v>
      </c>
      <c r="D20" s="91">
        <v>33279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9.5" customHeight="1">
      <c r="A21" s="29">
        <v>9</v>
      </c>
      <c r="B21" s="30" t="s">
        <v>34</v>
      </c>
      <c r="C21" s="31" t="s">
        <v>35</v>
      </c>
      <c r="D21" s="91">
        <v>33140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9.5" customHeight="1">
      <c r="A22" s="29">
        <v>10</v>
      </c>
      <c r="B22" s="30" t="s">
        <v>27</v>
      </c>
      <c r="C22" s="31" t="s">
        <v>36</v>
      </c>
      <c r="D22" s="91">
        <v>33317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9.5" customHeight="1">
      <c r="A23" s="29">
        <v>11</v>
      </c>
      <c r="B23" s="30" t="s">
        <v>37</v>
      </c>
      <c r="C23" s="31" t="s">
        <v>36</v>
      </c>
      <c r="D23" s="91">
        <v>33563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9.5" customHeight="1">
      <c r="A24" s="29">
        <v>12</v>
      </c>
      <c r="B24" s="30" t="s">
        <v>38</v>
      </c>
      <c r="C24" s="31" t="s">
        <v>39</v>
      </c>
      <c r="D24" s="91">
        <v>32898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9.5" customHeight="1">
      <c r="A25" s="29">
        <v>13</v>
      </c>
      <c r="B25" s="30" t="s">
        <v>40</v>
      </c>
      <c r="C25" s="31" t="s">
        <v>41</v>
      </c>
      <c r="D25" s="91">
        <v>33543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9.5" customHeight="1">
      <c r="A26" s="29">
        <v>14</v>
      </c>
      <c r="B26" s="30" t="s">
        <v>42</v>
      </c>
      <c r="C26" s="31" t="s">
        <v>43</v>
      </c>
      <c r="D26" s="91">
        <v>33544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9.5" customHeight="1">
      <c r="A27" s="29">
        <v>15</v>
      </c>
      <c r="B27" s="30" t="s">
        <v>44</v>
      </c>
      <c r="C27" s="31" t="s">
        <v>45</v>
      </c>
      <c r="D27" s="91">
        <v>33347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9.5" customHeight="1">
      <c r="A28" s="29">
        <v>16</v>
      </c>
      <c r="B28" s="30" t="s">
        <v>46</v>
      </c>
      <c r="C28" s="31" t="s">
        <v>47</v>
      </c>
      <c r="D28" s="91">
        <v>32995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9.5" customHeight="1">
      <c r="A29" s="29">
        <v>17</v>
      </c>
      <c r="B29" s="30" t="s">
        <v>48</v>
      </c>
      <c r="C29" s="31" t="s">
        <v>49</v>
      </c>
      <c r="D29" s="91">
        <v>33475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9.5" customHeight="1">
      <c r="A30" s="29">
        <v>18</v>
      </c>
      <c r="B30" s="30" t="s">
        <v>50</v>
      </c>
      <c r="C30" s="31" t="s">
        <v>51</v>
      </c>
      <c r="D30" s="91">
        <v>32669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9.5" customHeight="1">
      <c r="A31" s="29">
        <v>19</v>
      </c>
      <c r="B31" s="30" t="s">
        <v>52</v>
      </c>
      <c r="C31" s="31" t="s">
        <v>53</v>
      </c>
      <c r="D31" s="91">
        <v>33296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9.5" customHeight="1">
      <c r="A32" s="29">
        <v>20</v>
      </c>
      <c r="B32" s="30" t="s">
        <v>54</v>
      </c>
      <c r="C32" s="31" t="s">
        <v>55</v>
      </c>
      <c r="D32" s="91">
        <v>33320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9.5" customHeight="1">
      <c r="A33" s="29">
        <v>21</v>
      </c>
      <c r="B33" s="30" t="s">
        <v>56</v>
      </c>
      <c r="C33" s="31" t="s">
        <v>57</v>
      </c>
      <c r="D33" s="91">
        <v>32647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9.5" customHeight="1">
      <c r="A34" s="29">
        <v>22</v>
      </c>
      <c r="B34" s="30" t="s">
        <v>58</v>
      </c>
      <c r="C34" s="31" t="s">
        <v>59</v>
      </c>
      <c r="D34" s="91">
        <v>33497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9.5" customHeight="1">
      <c r="A35" s="29">
        <v>23</v>
      </c>
      <c r="B35" s="30" t="s">
        <v>20</v>
      </c>
      <c r="C35" s="31" t="s">
        <v>60</v>
      </c>
      <c r="D35" s="91">
        <v>33424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9.5" customHeight="1">
      <c r="A36" s="29">
        <v>24</v>
      </c>
      <c r="B36" s="30" t="s">
        <v>61</v>
      </c>
      <c r="C36" s="31" t="s">
        <v>62</v>
      </c>
      <c r="D36" s="91">
        <v>33557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9.5" customHeight="1">
      <c r="A37" s="29">
        <v>25</v>
      </c>
      <c r="B37" s="30" t="s">
        <v>63</v>
      </c>
      <c r="C37" s="31" t="s">
        <v>64</v>
      </c>
      <c r="D37" s="91">
        <v>33534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9.5" customHeight="1">
      <c r="A38" s="29">
        <v>26</v>
      </c>
      <c r="B38" s="30" t="s">
        <v>65</v>
      </c>
      <c r="C38" s="31" t="s">
        <v>66</v>
      </c>
      <c r="D38" s="91">
        <v>33258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9.5" customHeight="1">
      <c r="A39" s="29">
        <v>27</v>
      </c>
      <c r="B39" s="30" t="s">
        <v>67</v>
      </c>
      <c r="C39" s="31" t="s">
        <v>68</v>
      </c>
      <c r="D39" s="91">
        <v>32582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9.5" customHeight="1">
      <c r="A40" s="29">
        <v>28</v>
      </c>
      <c r="B40" s="30" t="s">
        <v>69</v>
      </c>
      <c r="C40" s="31" t="s">
        <v>70</v>
      </c>
      <c r="D40" s="91">
        <v>33275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9.5" customHeight="1">
      <c r="A41" s="29">
        <v>29</v>
      </c>
      <c r="B41" s="30" t="s">
        <v>71</v>
      </c>
      <c r="C41" s="31" t="s">
        <v>72</v>
      </c>
      <c r="D41" s="91">
        <v>33298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9.5" customHeight="1">
      <c r="A42" s="29">
        <v>30</v>
      </c>
      <c r="B42" s="30" t="s">
        <v>73</v>
      </c>
      <c r="C42" s="31" t="s">
        <v>74</v>
      </c>
      <c r="D42" s="91">
        <v>33401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9.5" customHeight="1">
      <c r="A43" s="29">
        <v>31</v>
      </c>
      <c r="B43" s="30" t="s">
        <v>27</v>
      </c>
      <c r="C43" s="31" t="s">
        <v>75</v>
      </c>
      <c r="D43" s="91">
        <v>33596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9.5" customHeight="1">
      <c r="A44" s="29">
        <v>32</v>
      </c>
      <c r="B44" s="30" t="s">
        <v>76</v>
      </c>
      <c r="C44" s="31" t="s">
        <v>77</v>
      </c>
      <c r="D44" s="91">
        <v>33559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9.5" customHeight="1">
      <c r="A45" s="29">
        <v>33</v>
      </c>
      <c r="B45" s="30" t="s">
        <v>78</v>
      </c>
      <c r="C45" s="31" t="s">
        <v>79</v>
      </c>
      <c r="D45" s="91">
        <v>33256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9.5" customHeight="1">
      <c r="A46" s="29">
        <v>34</v>
      </c>
      <c r="B46" s="30" t="s">
        <v>80</v>
      </c>
      <c r="C46" s="31" t="s">
        <v>79</v>
      </c>
      <c r="D46" s="91">
        <v>33587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9.5" customHeight="1">
      <c r="A47" s="29">
        <v>35</v>
      </c>
      <c r="B47" s="30" t="s">
        <v>81</v>
      </c>
      <c r="C47" s="31" t="s">
        <v>79</v>
      </c>
      <c r="D47" s="91">
        <v>32981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9.5" customHeight="1">
      <c r="A48" s="29">
        <v>36</v>
      </c>
      <c r="B48" s="30" t="s">
        <v>82</v>
      </c>
      <c r="C48" s="31" t="s">
        <v>83</v>
      </c>
      <c r="D48" s="91">
        <v>33472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9.5" customHeight="1">
      <c r="A49" s="29">
        <v>37</v>
      </c>
      <c r="B49" s="30" t="s">
        <v>84</v>
      </c>
      <c r="C49" s="31" t="s">
        <v>85</v>
      </c>
      <c r="D49" s="91">
        <v>33517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9.5" customHeight="1">
      <c r="A50" s="29">
        <v>38</v>
      </c>
      <c r="B50" s="30" t="s">
        <v>86</v>
      </c>
      <c r="C50" s="31" t="s">
        <v>87</v>
      </c>
      <c r="D50" s="91">
        <v>33568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9.5" customHeight="1">
      <c r="A51" s="29">
        <v>39</v>
      </c>
      <c r="B51" s="30" t="s">
        <v>88</v>
      </c>
      <c r="C51" s="31" t="s">
        <v>89</v>
      </c>
      <c r="D51" s="91">
        <v>33532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9.5" customHeight="1">
      <c r="A52" s="29">
        <v>40</v>
      </c>
      <c r="B52" s="30" t="s">
        <v>90</v>
      </c>
      <c r="C52" s="31" t="s">
        <v>89</v>
      </c>
      <c r="D52" s="91">
        <v>31911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9.5" customHeight="1">
      <c r="A53" s="29">
        <v>41</v>
      </c>
      <c r="B53" s="30" t="s">
        <v>91</v>
      </c>
      <c r="C53" s="31" t="s">
        <v>92</v>
      </c>
      <c r="D53" s="91">
        <v>33486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9.5" customHeight="1">
      <c r="A54" s="29">
        <v>42</v>
      </c>
      <c r="B54" s="30" t="s">
        <v>93</v>
      </c>
      <c r="C54" s="31" t="s">
        <v>94</v>
      </c>
      <c r="D54" s="91">
        <v>33355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9.5" customHeight="1">
      <c r="A55" s="29">
        <v>43</v>
      </c>
      <c r="B55" s="30" t="s">
        <v>95</v>
      </c>
      <c r="C55" s="31" t="s">
        <v>96</v>
      </c>
      <c r="D55" s="91">
        <v>33550</v>
      </c>
      <c r="E55" s="32"/>
      <c r="F55" s="32"/>
      <c r="G55" s="32"/>
      <c r="H55" s="26">
        <f t="shared" si="1"/>
        <v>0</v>
      </c>
      <c r="I55" s="33"/>
      <c r="J55" s="1" t="str">
        <f t="shared" si="0"/>
        <v>Kém</v>
      </c>
    </row>
    <row r="56" spans="1:10" ht="19.5" customHeight="1">
      <c r="A56" s="29">
        <v>44</v>
      </c>
      <c r="B56" s="30" t="s">
        <v>97</v>
      </c>
      <c r="C56" s="31" t="s">
        <v>98</v>
      </c>
      <c r="D56" s="91" t="s">
        <v>99</v>
      </c>
      <c r="E56" s="32"/>
      <c r="F56" s="32"/>
      <c r="G56" s="32"/>
      <c r="H56" s="26">
        <f t="shared" si="1"/>
        <v>0</v>
      </c>
      <c r="I56" s="33"/>
      <c r="J56" s="1" t="str">
        <f t="shared" si="0"/>
        <v>Kém</v>
      </c>
    </row>
    <row r="57" spans="1:9" ht="19.5" customHeight="1">
      <c r="A57" s="34"/>
      <c r="B57" s="35"/>
      <c r="C57" s="36"/>
      <c r="D57" s="37"/>
      <c r="E57" s="38"/>
      <c r="F57" s="38"/>
      <c r="G57" s="38"/>
      <c r="H57" s="38"/>
      <c r="I57" s="38"/>
    </row>
    <row r="58" spans="1:3" s="41" customFormat="1" ht="19.5" customHeight="1">
      <c r="A58" s="39"/>
      <c r="B58" s="40"/>
      <c r="C58" s="40"/>
    </row>
    <row r="59" spans="1:9" ht="19.5" customHeight="1">
      <c r="A59" s="42" t="s">
        <v>100</v>
      </c>
      <c r="B59" s="42"/>
      <c r="C59" s="42"/>
      <c r="D59" s="2" t="s">
        <v>101</v>
      </c>
      <c r="E59" s="2" t="s">
        <v>102</v>
      </c>
      <c r="F59" s="2" t="s">
        <v>103</v>
      </c>
      <c r="G59" s="2" t="s">
        <v>101</v>
      </c>
      <c r="H59" s="2" t="s">
        <v>102</v>
      </c>
      <c r="I59" s="2" t="s">
        <v>103</v>
      </c>
    </row>
    <row r="60" spans="1:9" ht="19.5" customHeight="1">
      <c r="A60" s="8"/>
      <c r="B60" s="43" t="s">
        <v>104</v>
      </c>
      <c r="C60" s="44">
        <f>E60+E61+E62+E63+H60+H61+H62</f>
        <v>44</v>
      </c>
      <c r="D60" s="44" t="s">
        <v>105</v>
      </c>
      <c r="E60" s="44">
        <f>COUNTIF(J13:J56,"Xuất sắc")</f>
        <v>0</v>
      </c>
      <c r="F60" s="45">
        <f>E60*100/C60</f>
        <v>0</v>
      </c>
      <c r="G60" s="45" t="s">
        <v>106</v>
      </c>
      <c r="H60" s="44">
        <f>COUNTIF(J13:J56,"Trung bình")</f>
        <v>0</v>
      </c>
      <c r="I60" s="45">
        <f>H60*100/C60</f>
        <v>0</v>
      </c>
    </row>
    <row r="61" spans="1:9" ht="19.5" customHeight="1">
      <c r="A61" s="8"/>
      <c r="B61" s="8"/>
      <c r="C61" s="45"/>
      <c r="D61" s="44" t="s">
        <v>107</v>
      </c>
      <c r="E61" s="44">
        <f>COUNTIF(J13:J56,"Giỏi")</f>
        <v>0</v>
      </c>
      <c r="F61" s="45">
        <f>E61*100/C60</f>
        <v>0</v>
      </c>
      <c r="G61" s="45" t="s">
        <v>108</v>
      </c>
      <c r="H61" s="44">
        <f>COUNTIF(J13:J56,"Yếu")</f>
        <v>0</v>
      </c>
      <c r="I61" s="45">
        <f>H61*100/C60</f>
        <v>0</v>
      </c>
    </row>
    <row r="62" spans="1:9" ht="19.5" customHeight="1">
      <c r="A62" s="10"/>
      <c r="B62" s="46"/>
      <c r="C62" s="47"/>
      <c r="D62" s="48" t="s">
        <v>109</v>
      </c>
      <c r="E62" s="44">
        <f>COUNTIF(J13:J56,"Khá")</f>
        <v>0</v>
      </c>
      <c r="F62" s="45">
        <f>E62*100/C60</f>
        <v>0</v>
      </c>
      <c r="G62" s="45" t="s">
        <v>110</v>
      </c>
      <c r="H62" s="44">
        <f>COUNTIF(J13:J56,"Kém")</f>
        <v>44</v>
      </c>
      <c r="I62" s="45">
        <f>H62*100/C60</f>
        <v>100</v>
      </c>
    </row>
    <row r="63" spans="1:9" ht="19.5" customHeight="1">
      <c r="A63" s="10"/>
      <c r="B63" s="46"/>
      <c r="C63" s="47"/>
      <c r="D63" s="49" t="s">
        <v>111</v>
      </c>
      <c r="E63" s="44">
        <f>COUNTIF(J13:J56,"TB khá")</f>
        <v>0</v>
      </c>
      <c r="F63" s="45">
        <f>E63*100/C60</f>
        <v>0</v>
      </c>
      <c r="G63" s="45"/>
      <c r="H63" s="45"/>
      <c r="I63" s="45"/>
    </row>
    <row r="64" spans="1:9" ht="19.5" customHeight="1">
      <c r="A64" s="50" t="s">
        <v>112</v>
      </c>
      <c r="B64" s="51"/>
      <c r="C64" s="52"/>
      <c r="D64" s="51"/>
      <c r="E64" s="51"/>
      <c r="F64" s="51"/>
      <c r="G64" s="51"/>
      <c r="I64" s="53"/>
    </row>
    <row r="65" spans="1:9" ht="19.5" customHeight="1">
      <c r="A65" s="54"/>
      <c r="B65" s="55" t="s">
        <v>113</v>
      </c>
      <c r="C65" s="56"/>
      <c r="D65" s="46"/>
      <c r="E65" s="46"/>
      <c r="F65" s="46"/>
      <c r="G65" s="46"/>
      <c r="H65" s="57"/>
      <c r="I65" s="53"/>
    </row>
    <row r="66" spans="1:9" ht="19.5" customHeight="1">
      <c r="A66" s="51"/>
      <c r="B66" s="58" t="s">
        <v>114</v>
      </c>
      <c r="C66" s="52"/>
      <c r="D66" s="51"/>
      <c r="E66" s="51"/>
      <c r="F66" s="51"/>
      <c r="G66" s="51"/>
      <c r="I66" s="53"/>
    </row>
    <row r="67" spans="1:9" ht="19.5" customHeight="1">
      <c r="A67" s="51"/>
      <c r="B67" s="59" t="s">
        <v>115</v>
      </c>
      <c r="C67" s="52"/>
      <c r="D67" s="51"/>
      <c r="E67" s="51"/>
      <c r="F67" s="51"/>
      <c r="G67" s="51"/>
      <c r="I67" s="53"/>
    </row>
    <row r="68" spans="1:9" ht="19.5" customHeight="1">
      <c r="A68" s="57"/>
      <c r="B68" s="57"/>
      <c r="C68" s="60"/>
      <c r="D68" s="57"/>
      <c r="E68" s="9"/>
      <c r="F68" s="72" t="s">
        <v>116</v>
      </c>
      <c r="G68" s="73"/>
      <c r="H68" s="73"/>
      <c r="I68" s="73"/>
    </row>
    <row r="69" spans="1:9" s="61" customFormat="1" ht="19.5" customHeight="1">
      <c r="A69" s="74" t="s">
        <v>117</v>
      </c>
      <c r="B69" s="74"/>
      <c r="C69" s="75" t="s">
        <v>118</v>
      </c>
      <c r="D69" s="75"/>
      <c r="E69" s="75"/>
      <c r="F69" s="76" t="s">
        <v>119</v>
      </c>
      <c r="G69" s="76"/>
      <c r="H69" s="76"/>
      <c r="I69" s="76"/>
    </row>
    <row r="70" spans="1:9" s="62" customFormat="1" ht="19.5" customHeight="1">
      <c r="A70" s="71" t="s">
        <v>120</v>
      </c>
      <c r="B70" s="71"/>
      <c r="C70" s="71" t="s">
        <v>120</v>
      </c>
      <c r="D70" s="71"/>
      <c r="E70" s="71"/>
      <c r="F70" s="71" t="s">
        <v>120</v>
      </c>
      <c r="G70" s="71"/>
      <c r="H70" s="71"/>
      <c r="I70" s="71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70:B70"/>
    <mergeCell ref="C70:E70"/>
    <mergeCell ref="F70:I70"/>
    <mergeCell ref="A8:I8"/>
    <mergeCell ref="A9:I9"/>
    <mergeCell ref="F68:I68"/>
    <mergeCell ref="A69:B69"/>
    <mergeCell ref="C69:E69"/>
    <mergeCell ref="F69:I69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Roman,Bold"&amp;8KĐ244&amp;12&amp;P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9">
      <selection activeCell="E14" sqref="E14"/>
    </sheetView>
  </sheetViews>
  <sheetFormatPr defaultColWidth="9.00390625" defaultRowHeight="19.5" customHeight="1"/>
  <cols>
    <col min="1" max="1" width="5.75390625" style="1" customWidth="1"/>
    <col min="2" max="2" width="19.125" style="63" customWidth="1"/>
    <col min="3" max="3" width="9.75390625" style="64" customWidth="1"/>
    <col min="4" max="4" width="10.37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9.5" customHeight="1">
      <c r="A1" s="81" t="s">
        <v>0</v>
      </c>
      <c r="B1" s="82"/>
      <c r="C1" s="82"/>
      <c r="D1" s="82"/>
      <c r="E1" s="81" t="s">
        <v>1</v>
      </c>
      <c r="F1" s="82"/>
      <c r="G1" s="82"/>
      <c r="H1" s="82"/>
      <c r="I1" s="82"/>
    </row>
    <row r="2" spans="1:9" ht="19.5" customHeight="1">
      <c r="A2" s="81" t="s">
        <v>2</v>
      </c>
      <c r="B2" s="82"/>
      <c r="C2" s="82"/>
      <c r="D2" s="82"/>
      <c r="E2" s="78" t="s">
        <v>3</v>
      </c>
      <c r="F2" s="79"/>
      <c r="G2" s="79"/>
      <c r="H2" s="79"/>
      <c r="I2" s="79"/>
    </row>
    <row r="3" spans="1:9" ht="7.5" customHeight="1">
      <c r="A3" s="77" t="s">
        <v>4</v>
      </c>
      <c r="B3" s="77"/>
      <c r="C3" s="77"/>
      <c r="D3" s="77"/>
      <c r="E3" s="77" t="s">
        <v>5</v>
      </c>
      <c r="F3" s="77"/>
      <c r="G3" s="77"/>
      <c r="H3" s="77"/>
      <c r="I3" s="77"/>
    </row>
    <row r="4" spans="1:9" ht="19.5" customHeight="1">
      <c r="A4" s="4"/>
      <c r="B4" s="4"/>
      <c r="C4" s="5"/>
      <c r="D4" s="4"/>
      <c r="E4" s="4"/>
      <c r="F4" s="4"/>
      <c r="G4" s="4"/>
      <c r="H4" s="4"/>
      <c r="I4" s="4"/>
    </row>
    <row r="5" spans="1:11" ht="19.5" customHeight="1">
      <c r="A5" s="78" t="s">
        <v>6</v>
      </c>
      <c r="B5" s="79"/>
      <c r="C5" s="79"/>
      <c r="D5" s="79"/>
      <c r="E5" s="79"/>
      <c r="F5" s="79"/>
      <c r="G5" s="79"/>
      <c r="H5" s="79"/>
      <c r="I5" s="79"/>
      <c r="K5" s="7">
        <v>41186</v>
      </c>
    </row>
    <row r="6" spans="1:9" ht="19.5" customHeight="1">
      <c r="A6" s="3"/>
      <c r="B6" s="3"/>
      <c r="C6" s="6"/>
      <c r="D6" s="3"/>
      <c r="E6" s="3"/>
      <c r="F6" s="3"/>
      <c r="G6" s="3"/>
      <c r="H6" s="3"/>
      <c r="I6" s="3"/>
    </row>
    <row r="7" spans="1:9" ht="19.5" customHeight="1">
      <c r="A7" s="72" t="s">
        <v>7</v>
      </c>
      <c r="B7" s="80"/>
      <c r="C7" s="80"/>
      <c r="D7" s="80"/>
      <c r="E7" s="80"/>
      <c r="F7" s="80"/>
      <c r="G7" s="80"/>
      <c r="H7" s="80"/>
      <c r="I7" s="80"/>
    </row>
    <row r="8" spans="1:9" ht="19.5" customHeight="1">
      <c r="A8" s="72" t="s">
        <v>8</v>
      </c>
      <c r="B8" s="73"/>
      <c r="C8" s="73"/>
      <c r="D8" s="73"/>
      <c r="E8" s="73"/>
      <c r="F8" s="73"/>
      <c r="G8" s="73"/>
      <c r="H8" s="73"/>
      <c r="I8" s="73"/>
    </row>
    <row r="9" spans="1:9" ht="19.5" customHeight="1">
      <c r="A9" s="72" t="s">
        <v>9</v>
      </c>
      <c r="B9" s="73"/>
      <c r="C9" s="73"/>
      <c r="D9" s="73"/>
      <c r="E9" s="73"/>
      <c r="F9" s="73"/>
      <c r="G9" s="73"/>
      <c r="H9" s="73"/>
      <c r="I9" s="73"/>
    </row>
    <row r="10" spans="1:9" ht="19.5" customHeight="1">
      <c r="A10" s="10"/>
      <c r="B10" s="11"/>
      <c r="C10" s="12"/>
      <c r="D10" s="4"/>
      <c r="I10" s="13"/>
    </row>
    <row r="11" spans="1:9" ht="19.5" customHeight="1">
      <c r="A11" s="14" t="s">
        <v>121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9.5" customHeight="1">
      <c r="A13" s="22">
        <v>1</v>
      </c>
      <c r="B13" s="23" t="s">
        <v>27</v>
      </c>
      <c r="C13" s="24" t="s">
        <v>33</v>
      </c>
      <c r="D13" s="90">
        <v>33487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9.5" customHeight="1">
      <c r="A14" s="29">
        <v>2</v>
      </c>
      <c r="B14" s="30" t="s">
        <v>122</v>
      </c>
      <c r="C14" s="31" t="s">
        <v>35</v>
      </c>
      <c r="D14" s="91">
        <v>33486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3">IF(H14&gt;=8.5,"Xuất sắc",IF(H14&gt;=7.5,"Giỏi",IF(H14&gt;=6.5,"Khá",IF(H14&gt;=5.5,"TB khá",IF(H14&gt;=4.5,"Trung bình",IF(H14&gt;=3.5,"Yếu",IF(H14&lt;3.5,"Kém")))))))</f>
        <v>Kém</v>
      </c>
    </row>
    <row r="15" spans="1:10" ht="19.5" customHeight="1">
      <c r="A15" s="29">
        <v>3</v>
      </c>
      <c r="B15" s="30" t="s">
        <v>123</v>
      </c>
      <c r="C15" s="31" t="s">
        <v>124</v>
      </c>
      <c r="D15" s="91">
        <v>33469</v>
      </c>
      <c r="E15" s="32"/>
      <c r="F15" s="32"/>
      <c r="G15" s="32"/>
      <c r="H15" s="26">
        <f aca="true" t="shared" si="1" ref="H15:H53">G15*0.6+F15*0.1+E15*0.3</f>
        <v>0</v>
      </c>
      <c r="I15" s="33"/>
      <c r="J15" s="1" t="str">
        <f t="shared" si="0"/>
        <v>Kém</v>
      </c>
    </row>
    <row r="16" spans="1:10" ht="19.5" customHeight="1">
      <c r="A16" s="29">
        <v>4</v>
      </c>
      <c r="B16" s="30" t="s">
        <v>125</v>
      </c>
      <c r="C16" s="31" t="s">
        <v>126</v>
      </c>
      <c r="D16" s="91">
        <v>33194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9.5" customHeight="1">
      <c r="A17" s="29">
        <v>5</v>
      </c>
      <c r="B17" s="30" t="s">
        <v>127</v>
      </c>
      <c r="C17" s="31" t="s">
        <v>126</v>
      </c>
      <c r="D17" s="91">
        <v>33005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9.5" customHeight="1">
      <c r="A18" s="29">
        <v>6</v>
      </c>
      <c r="B18" s="30" t="s">
        <v>27</v>
      </c>
      <c r="C18" s="31" t="s">
        <v>126</v>
      </c>
      <c r="D18" s="91">
        <v>33506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9.5" customHeight="1">
      <c r="A19" s="29">
        <v>7</v>
      </c>
      <c r="B19" s="30" t="s">
        <v>128</v>
      </c>
      <c r="C19" s="31" t="s">
        <v>129</v>
      </c>
      <c r="D19" s="91">
        <v>33371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9.5" customHeight="1">
      <c r="A20" s="29">
        <v>8</v>
      </c>
      <c r="B20" s="30" t="s">
        <v>130</v>
      </c>
      <c r="C20" s="31" t="s">
        <v>131</v>
      </c>
      <c r="D20" s="91">
        <v>33336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9.5" customHeight="1">
      <c r="A21" s="29">
        <v>9</v>
      </c>
      <c r="B21" s="30" t="s">
        <v>132</v>
      </c>
      <c r="C21" s="31" t="s">
        <v>133</v>
      </c>
      <c r="D21" s="91">
        <v>33577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9.5" customHeight="1">
      <c r="A22" s="29">
        <v>10</v>
      </c>
      <c r="B22" s="30" t="s">
        <v>84</v>
      </c>
      <c r="C22" s="31" t="s">
        <v>134</v>
      </c>
      <c r="D22" s="91">
        <v>33125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9.5" customHeight="1">
      <c r="A23" s="29">
        <v>11</v>
      </c>
      <c r="B23" s="30" t="s">
        <v>30</v>
      </c>
      <c r="C23" s="31" t="s">
        <v>135</v>
      </c>
      <c r="D23" s="91">
        <v>33369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9.5" customHeight="1">
      <c r="A24" s="29">
        <v>12</v>
      </c>
      <c r="B24" s="30" t="s">
        <v>136</v>
      </c>
      <c r="C24" s="31" t="s">
        <v>137</v>
      </c>
      <c r="D24" s="91">
        <v>33065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9.5" customHeight="1">
      <c r="A25" s="29">
        <v>13</v>
      </c>
      <c r="B25" s="30" t="s">
        <v>138</v>
      </c>
      <c r="C25" s="31" t="s">
        <v>139</v>
      </c>
      <c r="D25" s="91">
        <v>33271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9.5" customHeight="1">
      <c r="A26" s="29">
        <v>14</v>
      </c>
      <c r="B26" s="30" t="s">
        <v>140</v>
      </c>
      <c r="C26" s="31" t="s">
        <v>139</v>
      </c>
      <c r="D26" s="91">
        <v>33338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9.5" customHeight="1">
      <c r="A27" s="29">
        <v>15</v>
      </c>
      <c r="B27" s="30" t="s">
        <v>61</v>
      </c>
      <c r="C27" s="31" t="s">
        <v>141</v>
      </c>
      <c r="D27" s="91">
        <v>33187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9.5" customHeight="1">
      <c r="A28" s="29">
        <v>16</v>
      </c>
      <c r="B28" s="30" t="s">
        <v>142</v>
      </c>
      <c r="C28" s="31" t="s">
        <v>143</v>
      </c>
      <c r="D28" s="91">
        <v>32791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9.5" customHeight="1">
      <c r="A29" s="29">
        <v>17</v>
      </c>
      <c r="B29" s="30" t="s">
        <v>144</v>
      </c>
      <c r="C29" s="31" t="s">
        <v>143</v>
      </c>
      <c r="D29" s="91">
        <v>33565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9.5" customHeight="1">
      <c r="A30" s="29">
        <v>18</v>
      </c>
      <c r="B30" s="30" t="s">
        <v>145</v>
      </c>
      <c r="C30" s="31" t="s">
        <v>146</v>
      </c>
      <c r="D30" s="91">
        <v>33434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9.5" customHeight="1">
      <c r="A31" s="29">
        <v>19</v>
      </c>
      <c r="B31" s="30" t="s">
        <v>147</v>
      </c>
      <c r="C31" s="31" t="s">
        <v>59</v>
      </c>
      <c r="D31" s="91">
        <v>33217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9.5" customHeight="1">
      <c r="A32" s="29">
        <v>20</v>
      </c>
      <c r="B32" s="30" t="s">
        <v>148</v>
      </c>
      <c r="C32" s="31" t="s">
        <v>60</v>
      </c>
      <c r="D32" s="91">
        <v>32998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9.5" customHeight="1">
      <c r="A33" s="29">
        <v>21</v>
      </c>
      <c r="B33" s="30" t="s">
        <v>149</v>
      </c>
      <c r="C33" s="31" t="s">
        <v>150</v>
      </c>
      <c r="D33" s="91">
        <v>33580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9.5" customHeight="1">
      <c r="A34" s="29">
        <v>22</v>
      </c>
      <c r="B34" s="30" t="s">
        <v>48</v>
      </c>
      <c r="C34" s="31" t="s">
        <v>151</v>
      </c>
      <c r="D34" s="91">
        <v>33462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9.5" customHeight="1">
      <c r="A35" s="29">
        <v>23</v>
      </c>
      <c r="B35" s="30" t="s">
        <v>27</v>
      </c>
      <c r="C35" s="31" t="s">
        <v>152</v>
      </c>
      <c r="D35" s="91">
        <v>33434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9.5" customHeight="1">
      <c r="A36" s="29">
        <v>24</v>
      </c>
      <c r="B36" s="30" t="s">
        <v>30</v>
      </c>
      <c r="C36" s="31" t="s">
        <v>152</v>
      </c>
      <c r="D36" s="91">
        <v>30679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9.5" customHeight="1">
      <c r="A37" s="29">
        <v>25</v>
      </c>
      <c r="B37" s="30" t="s">
        <v>153</v>
      </c>
      <c r="C37" s="31" t="s">
        <v>154</v>
      </c>
      <c r="D37" s="91">
        <v>33529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9.5" customHeight="1">
      <c r="A38" s="29">
        <v>26</v>
      </c>
      <c r="B38" s="30" t="s">
        <v>38</v>
      </c>
      <c r="C38" s="31" t="s">
        <v>66</v>
      </c>
      <c r="D38" s="91">
        <v>33598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9.5" customHeight="1">
      <c r="A39" s="29">
        <v>27</v>
      </c>
      <c r="B39" s="30" t="s">
        <v>155</v>
      </c>
      <c r="C39" s="31" t="s">
        <v>156</v>
      </c>
      <c r="D39" s="91">
        <v>33333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9.5" customHeight="1">
      <c r="A40" s="29">
        <v>28</v>
      </c>
      <c r="B40" s="30" t="s">
        <v>157</v>
      </c>
      <c r="C40" s="31" t="s">
        <v>68</v>
      </c>
      <c r="D40" s="91">
        <v>33179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9.5" customHeight="1">
      <c r="A41" s="29">
        <v>29</v>
      </c>
      <c r="B41" s="30" t="s">
        <v>158</v>
      </c>
      <c r="C41" s="31" t="s">
        <v>68</v>
      </c>
      <c r="D41" s="91">
        <v>33372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9.5" customHeight="1">
      <c r="A42" s="29">
        <v>30</v>
      </c>
      <c r="B42" s="30" t="s">
        <v>159</v>
      </c>
      <c r="C42" s="31" t="s">
        <v>160</v>
      </c>
      <c r="D42" s="91">
        <v>33136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9.5" customHeight="1">
      <c r="A43" s="29">
        <v>31</v>
      </c>
      <c r="B43" s="30" t="s">
        <v>161</v>
      </c>
      <c r="C43" s="31" t="s">
        <v>77</v>
      </c>
      <c r="D43" s="91">
        <v>33491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9.5" customHeight="1">
      <c r="A44" s="29">
        <v>32</v>
      </c>
      <c r="B44" s="30" t="s">
        <v>162</v>
      </c>
      <c r="C44" s="31" t="s">
        <v>77</v>
      </c>
      <c r="D44" s="91">
        <v>33528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9.5" customHeight="1">
      <c r="A45" s="29">
        <v>33</v>
      </c>
      <c r="B45" s="30" t="s">
        <v>163</v>
      </c>
      <c r="C45" s="31" t="s">
        <v>164</v>
      </c>
      <c r="D45" s="91">
        <v>33362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9.5" customHeight="1">
      <c r="A46" s="29">
        <v>34</v>
      </c>
      <c r="B46" s="30" t="s">
        <v>165</v>
      </c>
      <c r="C46" s="31" t="s">
        <v>166</v>
      </c>
      <c r="D46" s="91">
        <v>33428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9.5" customHeight="1">
      <c r="A47" s="29">
        <v>35</v>
      </c>
      <c r="B47" s="30" t="s">
        <v>167</v>
      </c>
      <c r="C47" s="31" t="s">
        <v>89</v>
      </c>
      <c r="D47" s="91">
        <v>33119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9.5" customHeight="1">
      <c r="A48" s="29">
        <v>36</v>
      </c>
      <c r="B48" s="30" t="s">
        <v>168</v>
      </c>
      <c r="C48" s="31" t="s">
        <v>89</v>
      </c>
      <c r="D48" s="91">
        <v>33526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9.5" customHeight="1">
      <c r="A49" s="29">
        <v>37</v>
      </c>
      <c r="B49" s="30" t="s">
        <v>27</v>
      </c>
      <c r="C49" s="31" t="s">
        <v>169</v>
      </c>
      <c r="D49" s="91">
        <v>33421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9.5" customHeight="1">
      <c r="A50" s="29">
        <v>38</v>
      </c>
      <c r="B50" s="30" t="s">
        <v>157</v>
      </c>
      <c r="C50" s="31" t="s">
        <v>170</v>
      </c>
      <c r="D50" s="91">
        <v>33526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9.5" customHeight="1">
      <c r="A51" s="29">
        <v>39</v>
      </c>
      <c r="B51" s="30" t="s">
        <v>171</v>
      </c>
      <c r="C51" s="31" t="s">
        <v>172</v>
      </c>
      <c r="D51" s="91">
        <v>33301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9.5" customHeight="1">
      <c r="A52" s="29">
        <v>40</v>
      </c>
      <c r="B52" s="30" t="s">
        <v>173</v>
      </c>
      <c r="C52" s="31" t="s">
        <v>62</v>
      </c>
      <c r="D52" s="91">
        <v>33086</v>
      </c>
      <c r="E52" s="32"/>
      <c r="F52" s="32"/>
      <c r="G52" s="32"/>
      <c r="H52" s="26">
        <f>G52*0.6+F52*0.1+E52*0.3</f>
        <v>0</v>
      </c>
      <c r="I52" s="33"/>
      <c r="J52" s="1" t="str">
        <f>IF(H52&gt;=8.5,"Xuất sắc",IF(H52&gt;=7.5,"Giỏi",IF(H52&gt;=6.5,"Khá",IF(H52&gt;=5.5,"TB khá",IF(H52&gt;=4.5,"Trung bình",IF(H52&gt;=3.5,"Yếu",IF(H52&lt;3.5,"Kém")))))))</f>
        <v>Kém</v>
      </c>
    </row>
    <row r="53" spans="1:10" s="89" customFormat="1" ht="19.5" customHeight="1">
      <c r="A53" s="85">
        <v>41</v>
      </c>
      <c r="B53" s="83" t="s">
        <v>269</v>
      </c>
      <c r="C53" s="84" t="s">
        <v>270</v>
      </c>
      <c r="D53" s="92">
        <v>33038</v>
      </c>
      <c r="E53" s="86"/>
      <c r="F53" s="86"/>
      <c r="G53" s="86"/>
      <c r="H53" s="87">
        <f t="shared" si="1"/>
        <v>0</v>
      </c>
      <c r="I53" s="88"/>
      <c r="J53" s="89" t="str">
        <f t="shared" si="0"/>
        <v>Kém</v>
      </c>
    </row>
    <row r="54" spans="1:9" ht="19.5" customHeight="1">
      <c r="A54" s="34"/>
      <c r="B54" s="35"/>
      <c r="C54" s="36"/>
      <c r="D54" s="37"/>
      <c r="E54" s="38"/>
      <c r="F54" s="38"/>
      <c r="G54" s="38"/>
      <c r="H54" s="38"/>
      <c r="I54" s="38"/>
    </row>
    <row r="55" spans="1:3" s="41" customFormat="1" ht="19.5" customHeight="1">
      <c r="A55" s="39"/>
      <c r="B55" s="40"/>
      <c r="C55" s="40"/>
    </row>
    <row r="56" spans="1:9" ht="19.5" customHeight="1">
      <c r="A56" s="42" t="s">
        <v>100</v>
      </c>
      <c r="B56" s="42"/>
      <c r="C56" s="42"/>
      <c r="D56" s="2" t="s">
        <v>101</v>
      </c>
      <c r="E56" s="2" t="s">
        <v>102</v>
      </c>
      <c r="F56" s="2" t="s">
        <v>103</v>
      </c>
      <c r="G56" s="2" t="s">
        <v>101</v>
      </c>
      <c r="H56" s="2" t="s">
        <v>102</v>
      </c>
      <c r="I56" s="2" t="s">
        <v>103</v>
      </c>
    </row>
    <row r="57" spans="1:9" ht="19.5" customHeight="1">
      <c r="A57" s="8"/>
      <c r="B57" s="43" t="s">
        <v>104</v>
      </c>
      <c r="C57" s="44">
        <f>E57+E58+E59+E60+H57+H58+H59</f>
        <v>41</v>
      </c>
      <c r="D57" s="44" t="s">
        <v>105</v>
      </c>
      <c r="E57" s="44">
        <f>COUNTIF(J13:J53,"Xuất sắc")</f>
        <v>0</v>
      </c>
      <c r="F57" s="45">
        <f>E57*100/C57</f>
        <v>0</v>
      </c>
      <c r="G57" s="45" t="s">
        <v>106</v>
      </c>
      <c r="H57" s="44">
        <f>COUNTIF(J13:J53,"Trung bình")</f>
        <v>0</v>
      </c>
      <c r="I57" s="45">
        <f>H57*100/C57</f>
        <v>0</v>
      </c>
    </row>
    <row r="58" spans="1:9" ht="19.5" customHeight="1">
      <c r="A58" s="8"/>
      <c r="B58" s="8"/>
      <c r="C58" s="45"/>
      <c r="D58" s="44" t="s">
        <v>107</v>
      </c>
      <c r="E58" s="44">
        <f>COUNTIF(J13:J53,"Giỏi")</f>
        <v>0</v>
      </c>
      <c r="F58" s="45">
        <f>E58*100/C57</f>
        <v>0</v>
      </c>
      <c r="G58" s="45" t="s">
        <v>108</v>
      </c>
      <c r="H58" s="44">
        <f>COUNTIF(J13:J53,"Yếu")</f>
        <v>0</v>
      </c>
      <c r="I58" s="45">
        <f>H58*100/C57</f>
        <v>0</v>
      </c>
    </row>
    <row r="59" spans="1:9" ht="19.5" customHeight="1">
      <c r="A59" s="10"/>
      <c r="B59" s="46"/>
      <c r="C59" s="47"/>
      <c r="D59" s="48" t="s">
        <v>109</v>
      </c>
      <c r="E59" s="44">
        <f>COUNTIF(J13:J53,"Khá")</f>
        <v>0</v>
      </c>
      <c r="F59" s="45">
        <f>E59*100/C57</f>
        <v>0</v>
      </c>
      <c r="G59" s="45" t="s">
        <v>110</v>
      </c>
      <c r="H59" s="44">
        <f>COUNTIF(J13:J53,"Kém")</f>
        <v>41</v>
      </c>
      <c r="I59" s="45">
        <f>H59*100/C57</f>
        <v>100</v>
      </c>
    </row>
    <row r="60" spans="1:9" ht="19.5" customHeight="1">
      <c r="A60" s="10"/>
      <c r="B60" s="46"/>
      <c r="C60" s="47"/>
      <c r="D60" s="49" t="s">
        <v>111</v>
      </c>
      <c r="E60" s="44">
        <f>COUNTIF(J13:J53,"TB khá")</f>
        <v>0</v>
      </c>
      <c r="F60" s="45">
        <f>E60*100/C57</f>
        <v>0</v>
      </c>
      <c r="G60" s="45"/>
      <c r="H60" s="45"/>
      <c r="I60" s="45"/>
    </row>
    <row r="61" spans="1:9" ht="19.5" customHeight="1">
      <c r="A61" s="50" t="s">
        <v>112</v>
      </c>
      <c r="B61" s="51"/>
      <c r="C61" s="52"/>
      <c r="D61" s="51"/>
      <c r="E61" s="51"/>
      <c r="F61" s="51"/>
      <c r="G61" s="51"/>
      <c r="I61" s="53"/>
    </row>
    <row r="62" spans="1:9" ht="19.5" customHeight="1">
      <c r="A62" s="54"/>
      <c r="B62" s="55" t="s">
        <v>113</v>
      </c>
      <c r="C62" s="56"/>
      <c r="D62" s="46"/>
      <c r="E62" s="46"/>
      <c r="F62" s="46"/>
      <c r="G62" s="46"/>
      <c r="H62" s="57"/>
      <c r="I62" s="53"/>
    </row>
    <row r="63" spans="1:9" ht="19.5" customHeight="1">
      <c r="A63" s="51"/>
      <c r="B63" s="58" t="s">
        <v>114</v>
      </c>
      <c r="C63" s="52"/>
      <c r="D63" s="51"/>
      <c r="E63" s="51"/>
      <c r="F63" s="51"/>
      <c r="G63" s="51"/>
      <c r="I63" s="53"/>
    </row>
    <row r="64" spans="1:9" ht="19.5" customHeight="1">
      <c r="A64" s="51"/>
      <c r="B64" s="59" t="s">
        <v>115</v>
      </c>
      <c r="C64" s="52"/>
      <c r="D64" s="51"/>
      <c r="E64" s="51"/>
      <c r="F64" s="51"/>
      <c r="G64" s="51"/>
      <c r="I64" s="53"/>
    </row>
    <row r="65" spans="1:9" ht="19.5" customHeight="1">
      <c r="A65" s="57"/>
      <c r="B65" s="57"/>
      <c r="C65" s="60"/>
      <c r="D65" s="57"/>
      <c r="E65" s="9"/>
      <c r="F65" s="72" t="s">
        <v>116</v>
      </c>
      <c r="G65" s="73"/>
      <c r="H65" s="73"/>
      <c r="I65" s="73"/>
    </row>
    <row r="66" spans="1:9" s="61" customFormat="1" ht="19.5" customHeight="1">
      <c r="A66" s="74" t="s">
        <v>117</v>
      </c>
      <c r="B66" s="74"/>
      <c r="C66" s="75" t="s">
        <v>118</v>
      </c>
      <c r="D66" s="75"/>
      <c r="E66" s="75"/>
      <c r="F66" s="76" t="s">
        <v>119</v>
      </c>
      <c r="G66" s="76"/>
      <c r="H66" s="76"/>
      <c r="I66" s="76"/>
    </row>
    <row r="67" spans="1:9" s="62" customFormat="1" ht="19.5" customHeight="1">
      <c r="A67" s="71" t="s">
        <v>120</v>
      </c>
      <c r="B67" s="71"/>
      <c r="C67" s="71" t="s">
        <v>120</v>
      </c>
      <c r="D67" s="71"/>
      <c r="E67" s="71"/>
      <c r="F67" s="71" t="s">
        <v>120</v>
      </c>
      <c r="G67" s="71"/>
      <c r="H67" s="71"/>
      <c r="I67" s="71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67:B67"/>
    <mergeCell ref="C67:E67"/>
    <mergeCell ref="F67:I67"/>
    <mergeCell ref="A8:I8"/>
    <mergeCell ref="A9:I9"/>
    <mergeCell ref="F65:I65"/>
    <mergeCell ref="A66:B66"/>
    <mergeCell ref="C66:E66"/>
    <mergeCell ref="F66:I66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Roman,Bold"&amp;8KĐ241&amp;12&amp;P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30">
      <selection activeCell="F53" sqref="F53"/>
    </sheetView>
  </sheetViews>
  <sheetFormatPr defaultColWidth="9.00390625" defaultRowHeight="19.5" customHeight="1"/>
  <cols>
    <col min="1" max="1" width="5.75390625" style="1" customWidth="1"/>
    <col min="2" max="2" width="19.125" style="63" customWidth="1"/>
    <col min="3" max="3" width="9.75390625" style="64" customWidth="1"/>
    <col min="4" max="4" width="10.7539062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9.5" customHeight="1">
      <c r="A1" s="81" t="s">
        <v>0</v>
      </c>
      <c r="B1" s="82"/>
      <c r="C1" s="82"/>
      <c r="D1" s="82"/>
      <c r="E1" s="81" t="s">
        <v>1</v>
      </c>
      <c r="F1" s="82"/>
      <c r="G1" s="82"/>
      <c r="H1" s="82"/>
      <c r="I1" s="82"/>
    </row>
    <row r="2" spans="1:9" ht="19.5" customHeight="1">
      <c r="A2" s="81" t="s">
        <v>2</v>
      </c>
      <c r="B2" s="82"/>
      <c r="C2" s="82"/>
      <c r="D2" s="82"/>
      <c r="E2" s="78" t="s">
        <v>3</v>
      </c>
      <c r="F2" s="79"/>
      <c r="G2" s="79"/>
      <c r="H2" s="79"/>
      <c r="I2" s="79"/>
    </row>
    <row r="3" spans="1:9" ht="7.5" customHeight="1">
      <c r="A3" s="77" t="s">
        <v>4</v>
      </c>
      <c r="B3" s="77"/>
      <c r="C3" s="77"/>
      <c r="D3" s="77"/>
      <c r="E3" s="77" t="s">
        <v>5</v>
      </c>
      <c r="F3" s="77"/>
      <c r="G3" s="77"/>
      <c r="H3" s="77"/>
      <c r="I3" s="77"/>
    </row>
    <row r="4" spans="1:9" ht="19.5" customHeight="1">
      <c r="A4" s="4"/>
      <c r="B4" s="4"/>
      <c r="C4" s="5"/>
      <c r="D4" s="4"/>
      <c r="E4" s="4"/>
      <c r="F4" s="4"/>
      <c r="G4" s="4"/>
      <c r="H4" s="4"/>
      <c r="I4" s="4"/>
    </row>
    <row r="5" spans="1:11" ht="19.5" customHeight="1">
      <c r="A5" s="78" t="s">
        <v>6</v>
      </c>
      <c r="B5" s="79"/>
      <c r="C5" s="79"/>
      <c r="D5" s="79"/>
      <c r="E5" s="79"/>
      <c r="F5" s="79"/>
      <c r="G5" s="79"/>
      <c r="H5" s="79"/>
      <c r="I5" s="79"/>
      <c r="K5" s="7">
        <v>41186</v>
      </c>
    </row>
    <row r="6" spans="1:9" ht="19.5" customHeight="1">
      <c r="A6" s="3"/>
      <c r="B6" s="3"/>
      <c r="C6" s="6"/>
      <c r="D6" s="3"/>
      <c r="E6" s="3"/>
      <c r="F6" s="3"/>
      <c r="G6" s="3"/>
      <c r="H6" s="3"/>
      <c r="I6" s="3"/>
    </row>
    <row r="7" spans="1:9" ht="19.5" customHeight="1">
      <c r="A7" s="72" t="s">
        <v>7</v>
      </c>
      <c r="B7" s="80"/>
      <c r="C7" s="80"/>
      <c r="D7" s="80"/>
      <c r="E7" s="80"/>
      <c r="F7" s="80"/>
      <c r="G7" s="80"/>
      <c r="H7" s="80"/>
      <c r="I7" s="80"/>
    </row>
    <row r="8" spans="1:9" ht="19.5" customHeight="1">
      <c r="A8" s="72" t="s">
        <v>8</v>
      </c>
      <c r="B8" s="73"/>
      <c r="C8" s="73"/>
      <c r="D8" s="73"/>
      <c r="E8" s="73"/>
      <c r="F8" s="73"/>
      <c r="G8" s="73"/>
      <c r="H8" s="73"/>
      <c r="I8" s="73"/>
    </row>
    <row r="9" spans="1:9" ht="19.5" customHeight="1">
      <c r="A9" s="72" t="s">
        <v>9</v>
      </c>
      <c r="B9" s="73"/>
      <c r="C9" s="73"/>
      <c r="D9" s="73"/>
      <c r="E9" s="73"/>
      <c r="F9" s="73"/>
      <c r="G9" s="73"/>
      <c r="H9" s="73"/>
      <c r="I9" s="73"/>
    </row>
    <row r="10" spans="1:9" ht="19.5" customHeight="1">
      <c r="A10" s="10"/>
      <c r="B10" s="11"/>
      <c r="C10" s="12"/>
      <c r="D10" s="4"/>
      <c r="I10" s="13"/>
    </row>
    <row r="11" spans="1:9" ht="19.5" customHeight="1">
      <c r="A11" s="14" t="s">
        <v>174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9.5" customHeight="1">
      <c r="A13" s="22">
        <v>1</v>
      </c>
      <c r="B13" s="23" t="s">
        <v>175</v>
      </c>
      <c r="C13" s="65" t="s">
        <v>176</v>
      </c>
      <c r="D13" s="90">
        <v>33507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9.5" customHeight="1">
      <c r="A14" s="29">
        <v>2</v>
      </c>
      <c r="B14" s="30" t="s">
        <v>177</v>
      </c>
      <c r="C14" s="66" t="s">
        <v>178</v>
      </c>
      <c r="D14" s="91">
        <v>33288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3">IF(H14&gt;=8.5,"Xuất sắc",IF(H14&gt;=7.5,"Giỏi",IF(H14&gt;=6.5,"Khá",IF(H14&gt;=5.5,"TB khá",IF(H14&gt;=4.5,"Trung bình",IF(H14&gt;=3.5,"Yếu",IF(H14&lt;3.5,"Kém")))))))</f>
        <v>Kém</v>
      </c>
    </row>
    <row r="15" spans="1:10" ht="19.5" customHeight="1">
      <c r="A15" s="29">
        <v>3</v>
      </c>
      <c r="B15" s="30" t="s">
        <v>48</v>
      </c>
      <c r="C15" s="66" t="s">
        <v>179</v>
      </c>
      <c r="D15" s="91">
        <v>33356</v>
      </c>
      <c r="E15" s="32"/>
      <c r="F15" s="32"/>
      <c r="G15" s="32"/>
      <c r="H15" s="26">
        <f aca="true" t="shared" si="1" ref="H15:H53">G15*0.6+F15*0.1+E15*0.3</f>
        <v>0</v>
      </c>
      <c r="I15" s="33"/>
      <c r="J15" s="1" t="str">
        <f t="shared" si="0"/>
        <v>Kém</v>
      </c>
    </row>
    <row r="16" spans="1:10" ht="19.5" customHeight="1">
      <c r="A16" s="29">
        <v>4</v>
      </c>
      <c r="B16" s="30" t="s">
        <v>180</v>
      </c>
      <c r="C16" s="66" t="s">
        <v>31</v>
      </c>
      <c r="D16" s="91">
        <v>33473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9.5" customHeight="1">
      <c r="A17" s="29">
        <v>5</v>
      </c>
      <c r="B17" s="30" t="s">
        <v>181</v>
      </c>
      <c r="C17" s="66" t="s">
        <v>33</v>
      </c>
      <c r="D17" s="91">
        <v>33348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9.5" customHeight="1">
      <c r="A18" s="29">
        <v>6</v>
      </c>
      <c r="B18" s="30" t="s">
        <v>27</v>
      </c>
      <c r="C18" s="66" t="s">
        <v>182</v>
      </c>
      <c r="D18" s="91">
        <v>33320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9.5" customHeight="1">
      <c r="A19" s="29">
        <v>7</v>
      </c>
      <c r="B19" s="30" t="s">
        <v>52</v>
      </c>
      <c r="C19" s="66" t="s">
        <v>183</v>
      </c>
      <c r="D19" s="91">
        <v>33405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9.5" customHeight="1">
      <c r="A20" s="29">
        <v>8</v>
      </c>
      <c r="B20" s="30" t="s">
        <v>184</v>
      </c>
      <c r="C20" s="66" t="s">
        <v>124</v>
      </c>
      <c r="D20" s="91">
        <v>33509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9.5" customHeight="1">
      <c r="A21" s="29">
        <v>9</v>
      </c>
      <c r="B21" s="30" t="s">
        <v>27</v>
      </c>
      <c r="C21" s="66" t="s">
        <v>185</v>
      </c>
      <c r="D21" s="91">
        <v>33419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9.5" customHeight="1">
      <c r="A22" s="29">
        <v>10</v>
      </c>
      <c r="B22" s="30" t="s">
        <v>20</v>
      </c>
      <c r="C22" s="66" t="s">
        <v>186</v>
      </c>
      <c r="D22" s="91">
        <v>33354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9.5" customHeight="1">
      <c r="A23" s="29">
        <v>11</v>
      </c>
      <c r="B23" s="30" t="s">
        <v>187</v>
      </c>
      <c r="C23" s="66" t="s">
        <v>41</v>
      </c>
      <c r="D23" s="91">
        <v>33277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9.5" customHeight="1">
      <c r="A24" s="29">
        <v>12</v>
      </c>
      <c r="B24" s="30" t="s">
        <v>188</v>
      </c>
      <c r="C24" s="66" t="s">
        <v>41</v>
      </c>
      <c r="D24" s="91">
        <v>33260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9.5" customHeight="1">
      <c r="A25" s="29">
        <v>13</v>
      </c>
      <c r="B25" s="30" t="s">
        <v>30</v>
      </c>
      <c r="C25" s="66" t="s">
        <v>129</v>
      </c>
      <c r="D25" s="91">
        <v>33507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9.5" customHeight="1">
      <c r="A26" s="29">
        <v>14</v>
      </c>
      <c r="B26" s="30" t="s">
        <v>84</v>
      </c>
      <c r="C26" s="66" t="s">
        <v>189</v>
      </c>
      <c r="D26" s="91">
        <v>33508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9.5" customHeight="1">
      <c r="A27" s="29">
        <v>15</v>
      </c>
      <c r="B27" s="30" t="s">
        <v>190</v>
      </c>
      <c r="C27" s="66" t="s">
        <v>189</v>
      </c>
      <c r="D27" s="91">
        <v>33551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9.5" customHeight="1">
      <c r="A28" s="29">
        <v>16</v>
      </c>
      <c r="B28" s="30" t="s">
        <v>191</v>
      </c>
      <c r="C28" s="66" t="s">
        <v>192</v>
      </c>
      <c r="D28" s="91">
        <v>33557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9.5" customHeight="1">
      <c r="A29" s="29">
        <v>17</v>
      </c>
      <c r="B29" s="30" t="s">
        <v>27</v>
      </c>
      <c r="C29" s="66" t="s">
        <v>134</v>
      </c>
      <c r="D29" s="91">
        <v>33374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9.5" customHeight="1">
      <c r="A30" s="29">
        <v>18</v>
      </c>
      <c r="B30" s="30" t="s">
        <v>193</v>
      </c>
      <c r="C30" s="66" t="s">
        <v>194</v>
      </c>
      <c r="D30" s="91">
        <v>32889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9.5" customHeight="1">
      <c r="A31" s="29">
        <v>19</v>
      </c>
      <c r="B31" s="30" t="s">
        <v>34</v>
      </c>
      <c r="C31" s="66" t="s">
        <v>195</v>
      </c>
      <c r="D31" s="91">
        <v>33447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9.5" customHeight="1">
      <c r="A32" s="29">
        <v>20</v>
      </c>
      <c r="B32" s="30" t="s">
        <v>30</v>
      </c>
      <c r="C32" s="66" t="s">
        <v>60</v>
      </c>
      <c r="D32" s="91">
        <v>33294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9.5" customHeight="1">
      <c r="A33" s="29">
        <v>21</v>
      </c>
      <c r="B33" s="30" t="s">
        <v>196</v>
      </c>
      <c r="C33" s="66" t="s">
        <v>197</v>
      </c>
      <c r="D33" s="91">
        <v>33407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9.5" customHeight="1">
      <c r="A34" s="29">
        <v>22</v>
      </c>
      <c r="B34" s="30" t="s">
        <v>194</v>
      </c>
      <c r="C34" s="66" t="s">
        <v>198</v>
      </c>
      <c r="D34" s="91">
        <v>33255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9.5" customHeight="1">
      <c r="A35" s="29">
        <v>23</v>
      </c>
      <c r="B35" s="30" t="s">
        <v>173</v>
      </c>
      <c r="C35" s="66" t="s">
        <v>62</v>
      </c>
      <c r="D35" s="91">
        <v>33526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9.5" customHeight="1">
      <c r="A36" s="29">
        <v>24</v>
      </c>
      <c r="B36" s="30" t="s">
        <v>69</v>
      </c>
      <c r="C36" s="66" t="s">
        <v>199</v>
      </c>
      <c r="D36" s="91">
        <v>33152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9.5" customHeight="1">
      <c r="A37" s="29">
        <v>25</v>
      </c>
      <c r="B37" s="30" t="s">
        <v>200</v>
      </c>
      <c r="C37" s="66" t="s">
        <v>201</v>
      </c>
      <c r="D37" s="91">
        <v>33448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9.5" customHeight="1">
      <c r="A38" s="29">
        <v>26</v>
      </c>
      <c r="B38" s="30" t="s">
        <v>30</v>
      </c>
      <c r="C38" s="66" t="s">
        <v>202</v>
      </c>
      <c r="D38" s="91">
        <v>33513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9.5" customHeight="1">
      <c r="A39" s="29">
        <v>27</v>
      </c>
      <c r="B39" s="30" t="s">
        <v>203</v>
      </c>
      <c r="C39" s="66" t="s">
        <v>202</v>
      </c>
      <c r="D39" s="91">
        <v>33062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9.5" customHeight="1">
      <c r="A40" s="29">
        <v>28</v>
      </c>
      <c r="B40" s="30" t="s">
        <v>27</v>
      </c>
      <c r="C40" s="66" t="s">
        <v>204</v>
      </c>
      <c r="D40" s="91">
        <v>33407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9.5" customHeight="1">
      <c r="A41" s="29">
        <v>29</v>
      </c>
      <c r="B41" s="30" t="s">
        <v>205</v>
      </c>
      <c r="C41" s="66" t="s">
        <v>206</v>
      </c>
      <c r="D41" s="91">
        <v>33318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9.5" customHeight="1">
      <c r="A42" s="29">
        <v>30</v>
      </c>
      <c r="B42" s="30" t="s">
        <v>207</v>
      </c>
      <c r="C42" s="66" t="s">
        <v>206</v>
      </c>
      <c r="D42" s="91">
        <v>33248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9.5" customHeight="1">
      <c r="A43" s="29">
        <v>31</v>
      </c>
      <c r="B43" s="30" t="s">
        <v>208</v>
      </c>
      <c r="C43" s="66" t="s">
        <v>209</v>
      </c>
      <c r="D43" s="91">
        <v>32905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9.5" customHeight="1">
      <c r="A44" s="29">
        <v>32</v>
      </c>
      <c r="B44" s="30" t="s">
        <v>48</v>
      </c>
      <c r="C44" s="66" t="s">
        <v>68</v>
      </c>
      <c r="D44" s="91">
        <v>31562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9.5" customHeight="1">
      <c r="A45" s="29">
        <v>33</v>
      </c>
      <c r="B45" s="30" t="s">
        <v>196</v>
      </c>
      <c r="C45" s="66" t="s">
        <v>160</v>
      </c>
      <c r="D45" s="91">
        <v>33473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9.5" customHeight="1">
      <c r="A46" s="29">
        <v>34</v>
      </c>
      <c r="B46" s="30" t="s">
        <v>210</v>
      </c>
      <c r="C46" s="66" t="s">
        <v>77</v>
      </c>
      <c r="D46" s="91">
        <v>33418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9.5" customHeight="1">
      <c r="A47" s="29">
        <v>35</v>
      </c>
      <c r="B47" s="30" t="s">
        <v>211</v>
      </c>
      <c r="C47" s="66" t="s">
        <v>79</v>
      </c>
      <c r="D47" s="91">
        <v>33278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9.5" customHeight="1">
      <c r="A48" s="29">
        <v>36</v>
      </c>
      <c r="B48" s="30" t="s">
        <v>212</v>
      </c>
      <c r="C48" s="66" t="s">
        <v>213</v>
      </c>
      <c r="D48" s="91">
        <v>33511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9.5" customHeight="1">
      <c r="A49" s="29">
        <v>37</v>
      </c>
      <c r="B49" s="30" t="s">
        <v>37</v>
      </c>
      <c r="C49" s="66" t="s">
        <v>87</v>
      </c>
      <c r="D49" s="91">
        <v>33239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9.5" customHeight="1">
      <c r="A50" s="29">
        <v>38</v>
      </c>
      <c r="B50" s="30" t="s">
        <v>214</v>
      </c>
      <c r="C50" s="66" t="s">
        <v>89</v>
      </c>
      <c r="D50" s="91">
        <v>33346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9.5" customHeight="1">
      <c r="A51" s="29">
        <v>39</v>
      </c>
      <c r="B51" s="30" t="s">
        <v>52</v>
      </c>
      <c r="C51" s="66" t="s">
        <v>215</v>
      </c>
      <c r="D51" s="91">
        <v>33579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9.5" customHeight="1">
      <c r="A52" s="29">
        <v>40</v>
      </c>
      <c r="B52" s="30" t="s">
        <v>216</v>
      </c>
      <c r="C52" s="66" t="s">
        <v>45</v>
      </c>
      <c r="D52" s="91">
        <v>33107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9.5" customHeight="1">
      <c r="A53" s="29">
        <v>41</v>
      </c>
      <c r="B53" s="30" t="s">
        <v>27</v>
      </c>
      <c r="C53" s="66" t="s">
        <v>217</v>
      </c>
      <c r="D53" s="91">
        <v>32596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9" ht="19.5" customHeight="1">
      <c r="A54" s="34"/>
      <c r="B54" s="35"/>
      <c r="C54" s="36"/>
      <c r="D54" s="37"/>
      <c r="E54" s="38"/>
      <c r="F54" s="38"/>
      <c r="G54" s="38"/>
      <c r="H54" s="38"/>
      <c r="I54" s="38"/>
    </row>
    <row r="55" spans="1:3" s="41" customFormat="1" ht="19.5" customHeight="1">
      <c r="A55" s="39"/>
      <c r="B55" s="40"/>
      <c r="C55" s="40"/>
    </row>
    <row r="56" spans="1:9" ht="19.5" customHeight="1">
      <c r="A56" s="42" t="s">
        <v>100</v>
      </c>
      <c r="B56" s="42"/>
      <c r="C56" s="42"/>
      <c r="D56" s="2" t="s">
        <v>101</v>
      </c>
      <c r="E56" s="2" t="s">
        <v>102</v>
      </c>
      <c r="F56" s="2" t="s">
        <v>103</v>
      </c>
      <c r="G56" s="2" t="s">
        <v>101</v>
      </c>
      <c r="H56" s="2" t="s">
        <v>102</v>
      </c>
      <c r="I56" s="2" t="s">
        <v>103</v>
      </c>
    </row>
    <row r="57" spans="1:9" ht="19.5" customHeight="1">
      <c r="A57" s="8"/>
      <c r="B57" s="43" t="s">
        <v>104</v>
      </c>
      <c r="C57" s="44">
        <f>E57+E58+E59+E60+H57+H58+H59</f>
        <v>41</v>
      </c>
      <c r="D57" s="44" t="s">
        <v>105</v>
      </c>
      <c r="E57" s="44">
        <f>COUNTIF(J13:J53,"Xuất sắc")</f>
        <v>0</v>
      </c>
      <c r="F57" s="45">
        <f>E57*100/C57</f>
        <v>0</v>
      </c>
      <c r="G57" s="45" t="s">
        <v>106</v>
      </c>
      <c r="H57" s="44">
        <f>COUNTIF(J13:J53,"Trung bình")</f>
        <v>0</v>
      </c>
      <c r="I57" s="45">
        <f>H57*100/C57</f>
        <v>0</v>
      </c>
    </row>
    <row r="58" spans="1:9" ht="19.5" customHeight="1">
      <c r="A58" s="8"/>
      <c r="B58" s="8"/>
      <c r="C58" s="45"/>
      <c r="D58" s="44" t="s">
        <v>107</v>
      </c>
      <c r="E58" s="44">
        <f>COUNTIF(J13:J53,"Giỏi")</f>
        <v>0</v>
      </c>
      <c r="F58" s="45">
        <f>E58*100/C57</f>
        <v>0</v>
      </c>
      <c r="G58" s="45" t="s">
        <v>108</v>
      </c>
      <c r="H58" s="44">
        <f>COUNTIF(J13:J53,"Yếu")</f>
        <v>0</v>
      </c>
      <c r="I58" s="45">
        <f>H58*100/C57</f>
        <v>0</v>
      </c>
    </row>
    <row r="59" spans="1:9" ht="19.5" customHeight="1">
      <c r="A59" s="10"/>
      <c r="B59" s="46"/>
      <c r="C59" s="47"/>
      <c r="D59" s="48" t="s">
        <v>109</v>
      </c>
      <c r="E59" s="44">
        <f>COUNTIF(J13:J53,"Khá")</f>
        <v>0</v>
      </c>
      <c r="F59" s="45">
        <f>E59*100/C57</f>
        <v>0</v>
      </c>
      <c r="G59" s="45" t="s">
        <v>110</v>
      </c>
      <c r="H59" s="44">
        <f>COUNTIF(J13:J53,"Kém")</f>
        <v>41</v>
      </c>
      <c r="I59" s="45">
        <f>H59*100/C57</f>
        <v>100</v>
      </c>
    </row>
    <row r="60" spans="1:9" ht="19.5" customHeight="1">
      <c r="A60" s="10"/>
      <c r="B60" s="46"/>
      <c r="C60" s="47"/>
      <c r="D60" s="49" t="s">
        <v>111</v>
      </c>
      <c r="E60" s="44">
        <f>COUNTIF(J13:J53,"TB khá")</f>
        <v>0</v>
      </c>
      <c r="F60" s="45">
        <f>E60*100/C57</f>
        <v>0</v>
      </c>
      <c r="G60" s="45"/>
      <c r="H60" s="45"/>
      <c r="I60" s="45"/>
    </row>
    <row r="61" spans="1:9" ht="19.5" customHeight="1">
      <c r="A61" s="50" t="s">
        <v>112</v>
      </c>
      <c r="B61" s="51"/>
      <c r="C61" s="52"/>
      <c r="D61" s="51"/>
      <c r="E61" s="51"/>
      <c r="F61" s="51"/>
      <c r="G61" s="51"/>
      <c r="I61" s="53"/>
    </row>
    <row r="62" spans="1:9" ht="19.5" customHeight="1">
      <c r="A62" s="54"/>
      <c r="B62" s="55" t="s">
        <v>113</v>
      </c>
      <c r="C62" s="56"/>
      <c r="D62" s="46"/>
      <c r="E62" s="46"/>
      <c r="F62" s="46"/>
      <c r="G62" s="46"/>
      <c r="H62" s="57"/>
      <c r="I62" s="53"/>
    </row>
    <row r="63" spans="1:9" ht="19.5" customHeight="1">
      <c r="A63" s="51"/>
      <c r="B63" s="58" t="s">
        <v>114</v>
      </c>
      <c r="C63" s="52"/>
      <c r="D63" s="51"/>
      <c r="E63" s="51"/>
      <c r="F63" s="51"/>
      <c r="G63" s="51"/>
      <c r="I63" s="53"/>
    </row>
    <row r="64" spans="1:9" ht="19.5" customHeight="1">
      <c r="A64" s="51"/>
      <c r="B64" s="59" t="s">
        <v>115</v>
      </c>
      <c r="C64" s="52"/>
      <c r="D64" s="51"/>
      <c r="E64" s="51"/>
      <c r="F64" s="51"/>
      <c r="G64" s="51"/>
      <c r="I64" s="53"/>
    </row>
    <row r="65" spans="1:9" ht="19.5" customHeight="1">
      <c r="A65" s="57"/>
      <c r="B65" s="57"/>
      <c r="C65" s="60"/>
      <c r="D65" s="57"/>
      <c r="E65" s="9"/>
      <c r="F65" s="72" t="s">
        <v>116</v>
      </c>
      <c r="G65" s="73"/>
      <c r="H65" s="73"/>
      <c r="I65" s="73"/>
    </row>
    <row r="66" spans="1:9" s="61" customFormat="1" ht="19.5" customHeight="1">
      <c r="A66" s="74" t="s">
        <v>117</v>
      </c>
      <c r="B66" s="74"/>
      <c r="C66" s="75" t="s">
        <v>118</v>
      </c>
      <c r="D66" s="75"/>
      <c r="E66" s="75"/>
      <c r="F66" s="76" t="s">
        <v>119</v>
      </c>
      <c r="G66" s="76"/>
      <c r="H66" s="76"/>
      <c r="I66" s="76"/>
    </row>
    <row r="67" spans="1:9" s="62" customFormat="1" ht="19.5" customHeight="1">
      <c r="A67" s="71" t="s">
        <v>120</v>
      </c>
      <c r="B67" s="71"/>
      <c r="C67" s="71" t="s">
        <v>120</v>
      </c>
      <c r="D67" s="71"/>
      <c r="E67" s="71"/>
      <c r="F67" s="71" t="s">
        <v>120</v>
      </c>
      <c r="G67" s="71"/>
      <c r="H67" s="71"/>
      <c r="I67" s="71"/>
    </row>
  </sheetData>
  <mergeCells count="17">
    <mergeCell ref="A1:D1"/>
    <mergeCell ref="E1:I1"/>
    <mergeCell ref="A2:D2"/>
    <mergeCell ref="E2:I2"/>
    <mergeCell ref="A3:D3"/>
    <mergeCell ref="E3:I3"/>
    <mergeCell ref="A5:I5"/>
    <mergeCell ref="A7:I7"/>
    <mergeCell ref="A67:B67"/>
    <mergeCell ref="C67:E67"/>
    <mergeCell ref="F67:I67"/>
    <mergeCell ref="A8:I8"/>
    <mergeCell ref="A9:I9"/>
    <mergeCell ref="F65:I65"/>
    <mergeCell ref="A66:B66"/>
    <mergeCell ref="C66:E66"/>
    <mergeCell ref="F66:I66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Roman,Bold"&amp;8KĐ241&amp;12&amp;P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1">
      <selection activeCell="D58" sqref="D13:D58"/>
    </sheetView>
  </sheetViews>
  <sheetFormatPr defaultColWidth="9.00390625" defaultRowHeight="19.5" customHeight="1"/>
  <cols>
    <col min="1" max="1" width="5.75390625" style="1" customWidth="1"/>
    <col min="2" max="2" width="19.125" style="63" customWidth="1"/>
    <col min="3" max="3" width="9.75390625" style="64" customWidth="1"/>
    <col min="4" max="4" width="10.375" style="1" customWidth="1"/>
    <col min="5" max="8" width="8.125" style="1" customWidth="1"/>
    <col min="9" max="9" width="12.125" style="1" customWidth="1"/>
    <col min="10" max="10" width="9.00390625" style="1" customWidth="1"/>
    <col min="11" max="11" width="9.125" style="1" bestFit="1" customWidth="1"/>
    <col min="12" max="16384" width="9.00390625" style="1" customWidth="1"/>
  </cols>
  <sheetData>
    <row r="1" spans="1:9" ht="19.5" customHeight="1">
      <c r="A1" s="81" t="s">
        <v>0</v>
      </c>
      <c r="B1" s="82"/>
      <c r="C1" s="82"/>
      <c r="D1" s="82"/>
      <c r="E1" s="81" t="s">
        <v>1</v>
      </c>
      <c r="F1" s="82"/>
      <c r="G1" s="82"/>
      <c r="H1" s="82"/>
      <c r="I1" s="82"/>
    </row>
    <row r="2" spans="1:9" ht="19.5" customHeight="1">
      <c r="A2" s="81" t="s">
        <v>2</v>
      </c>
      <c r="B2" s="82"/>
      <c r="C2" s="82"/>
      <c r="D2" s="82"/>
      <c r="E2" s="78" t="s">
        <v>3</v>
      </c>
      <c r="F2" s="79"/>
      <c r="G2" s="79"/>
      <c r="H2" s="79"/>
      <c r="I2" s="79"/>
    </row>
    <row r="3" spans="1:9" ht="7.5" customHeight="1">
      <c r="A3" s="77" t="s">
        <v>4</v>
      </c>
      <c r="B3" s="77"/>
      <c r="C3" s="77"/>
      <c r="D3" s="77"/>
      <c r="E3" s="77" t="s">
        <v>5</v>
      </c>
      <c r="F3" s="77"/>
      <c r="G3" s="77"/>
      <c r="H3" s="77"/>
      <c r="I3" s="77"/>
    </row>
    <row r="4" spans="1:9" ht="19.5" customHeight="1">
      <c r="A4" s="4"/>
      <c r="B4" s="4"/>
      <c r="C4" s="5"/>
      <c r="D4" s="4"/>
      <c r="E4" s="4"/>
      <c r="F4" s="4"/>
      <c r="G4" s="4"/>
      <c r="H4" s="4"/>
      <c r="I4" s="4"/>
    </row>
    <row r="5" spans="1:9" ht="19.5" customHeight="1">
      <c r="A5" s="78" t="s">
        <v>6</v>
      </c>
      <c r="B5" s="79"/>
      <c r="C5" s="79"/>
      <c r="D5" s="79"/>
      <c r="E5" s="79"/>
      <c r="F5" s="79"/>
      <c r="G5" s="79"/>
      <c r="H5" s="79"/>
      <c r="I5" s="79"/>
    </row>
    <row r="6" spans="1:11" ht="19.5" customHeight="1">
      <c r="A6" s="3"/>
      <c r="B6" s="3"/>
      <c r="C6" s="6"/>
      <c r="D6" s="3"/>
      <c r="E6" s="3"/>
      <c r="F6" s="3"/>
      <c r="G6" s="3"/>
      <c r="H6" s="3"/>
      <c r="I6" s="3"/>
      <c r="K6" s="7">
        <v>41186</v>
      </c>
    </row>
    <row r="7" spans="1:9" ht="19.5" customHeight="1">
      <c r="A7" s="72" t="s">
        <v>7</v>
      </c>
      <c r="B7" s="80"/>
      <c r="C7" s="80"/>
      <c r="D7" s="80"/>
      <c r="E7" s="80"/>
      <c r="F7" s="80"/>
      <c r="G7" s="80"/>
      <c r="H7" s="80"/>
      <c r="I7" s="80"/>
    </row>
    <row r="8" spans="1:9" ht="19.5" customHeight="1">
      <c r="A8" s="72" t="s">
        <v>8</v>
      </c>
      <c r="B8" s="73"/>
      <c r="C8" s="73"/>
      <c r="D8" s="73"/>
      <c r="E8" s="73"/>
      <c r="F8" s="73"/>
      <c r="G8" s="73"/>
      <c r="H8" s="73"/>
      <c r="I8" s="73"/>
    </row>
    <row r="9" spans="1:9" ht="19.5" customHeight="1">
      <c r="A9" s="72" t="s">
        <v>9</v>
      </c>
      <c r="B9" s="73"/>
      <c r="C9" s="73"/>
      <c r="D9" s="73"/>
      <c r="E9" s="73"/>
      <c r="F9" s="73"/>
      <c r="G9" s="73"/>
      <c r="H9" s="73"/>
      <c r="I9" s="73"/>
    </row>
    <row r="10" spans="1:9" ht="19.5" customHeight="1">
      <c r="A10" s="10"/>
      <c r="B10" s="11"/>
      <c r="C10" s="12"/>
      <c r="D10" s="4"/>
      <c r="I10" s="13"/>
    </row>
    <row r="11" spans="1:9" ht="19.5" customHeight="1">
      <c r="A11" s="14" t="s">
        <v>218</v>
      </c>
      <c r="B11" s="15"/>
      <c r="C11" s="16"/>
      <c r="D11" s="4"/>
      <c r="I11" s="17"/>
    </row>
    <row r="12" spans="1:9" ht="56.25" customHeight="1">
      <c r="A12" s="18" t="s">
        <v>11</v>
      </c>
      <c r="B12" s="19" t="s">
        <v>12</v>
      </c>
      <c r="C12" s="20" t="s">
        <v>13</v>
      </c>
      <c r="D12" s="21" t="s">
        <v>14</v>
      </c>
      <c r="E12" s="21" t="s">
        <v>15</v>
      </c>
      <c r="F12" s="21" t="s">
        <v>16</v>
      </c>
      <c r="G12" s="21" t="s">
        <v>17</v>
      </c>
      <c r="H12" s="21" t="s">
        <v>18</v>
      </c>
      <c r="I12" s="21" t="s">
        <v>19</v>
      </c>
    </row>
    <row r="13" spans="1:11" ht="19.5" customHeight="1">
      <c r="A13" s="22">
        <v>1</v>
      </c>
      <c r="B13" s="67" t="s">
        <v>86</v>
      </c>
      <c r="C13" s="68" t="s">
        <v>219</v>
      </c>
      <c r="D13" s="93">
        <v>32452</v>
      </c>
      <c r="E13" s="25"/>
      <c r="F13" s="25"/>
      <c r="G13" s="25"/>
      <c r="H13" s="26">
        <f>G13*0.6+F13*0.1+E13*0.3</f>
        <v>0</v>
      </c>
      <c r="I13" s="27"/>
      <c r="J13" s="1" t="str">
        <f>IF(H13&gt;=8.5,"Xuất sắc",IF(H13&gt;=7.5,"Giỏi",IF(H13&gt;=6.5,"Khá",IF(H13&gt;=5.5,"TB khá",IF(H13&gt;=4.5,"Trung bình",IF(H13&gt;=3.5,"Yếu",IF(H13&lt;3.5,"Kém")))))))</f>
        <v>Kém</v>
      </c>
      <c r="K13" s="28"/>
    </row>
    <row r="14" spans="1:10" ht="19.5" customHeight="1">
      <c r="A14" s="29">
        <v>2</v>
      </c>
      <c r="B14" s="69" t="s">
        <v>216</v>
      </c>
      <c r="C14" s="70" t="s">
        <v>220</v>
      </c>
      <c r="D14" s="94">
        <v>33369</v>
      </c>
      <c r="E14" s="32"/>
      <c r="F14" s="32"/>
      <c r="G14" s="32"/>
      <c r="H14" s="26">
        <f>G14*0.6+F14*0.1+E14*0.3</f>
        <v>0</v>
      </c>
      <c r="I14" s="33"/>
      <c r="J14" s="1" t="str">
        <f aca="true" t="shared" si="0" ref="J14:J58">IF(H14&gt;=8.5,"Xuất sắc",IF(H14&gt;=7.5,"Giỏi",IF(H14&gt;=6.5,"Khá",IF(H14&gt;=5.5,"TB khá",IF(H14&gt;=4.5,"Trung bình",IF(H14&gt;=3.5,"Yếu",IF(H14&lt;3.5,"Kém")))))))</f>
        <v>Kém</v>
      </c>
    </row>
    <row r="15" spans="1:10" ht="19.5" customHeight="1">
      <c r="A15" s="29">
        <v>3</v>
      </c>
      <c r="B15" s="69" t="s">
        <v>27</v>
      </c>
      <c r="C15" s="70" t="s">
        <v>221</v>
      </c>
      <c r="D15" s="94">
        <v>33199</v>
      </c>
      <c r="E15" s="32"/>
      <c r="F15" s="32"/>
      <c r="G15" s="32"/>
      <c r="H15" s="26">
        <f aca="true" t="shared" si="1" ref="H15:H58">G15*0.6+F15*0.1+E15*0.3</f>
        <v>0</v>
      </c>
      <c r="I15" s="33"/>
      <c r="J15" s="1" t="str">
        <f t="shared" si="0"/>
        <v>Kém</v>
      </c>
    </row>
    <row r="16" spans="1:10" ht="19.5" customHeight="1">
      <c r="A16" s="29">
        <v>4</v>
      </c>
      <c r="B16" s="69" t="s">
        <v>30</v>
      </c>
      <c r="C16" s="70" t="s">
        <v>178</v>
      </c>
      <c r="D16" s="94">
        <v>32965</v>
      </c>
      <c r="E16" s="32"/>
      <c r="F16" s="32"/>
      <c r="G16" s="32"/>
      <c r="H16" s="26">
        <f t="shared" si="1"/>
        <v>0</v>
      </c>
      <c r="I16" s="33"/>
      <c r="J16" s="1" t="str">
        <f t="shared" si="0"/>
        <v>Kém</v>
      </c>
    </row>
    <row r="17" spans="1:10" ht="19.5" customHeight="1">
      <c r="A17" s="29">
        <v>5</v>
      </c>
      <c r="B17" s="69" t="s">
        <v>222</v>
      </c>
      <c r="C17" s="70" t="s">
        <v>223</v>
      </c>
      <c r="D17" s="94">
        <v>33546</v>
      </c>
      <c r="E17" s="32"/>
      <c r="F17" s="32"/>
      <c r="G17" s="32"/>
      <c r="H17" s="26">
        <f t="shared" si="1"/>
        <v>0</v>
      </c>
      <c r="I17" s="33"/>
      <c r="J17" s="1" t="str">
        <f t="shared" si="0"/>
        <v>Kém</v>
      </c>
    </row>
    <row r="18" spans="1:10" ht="19.5" customHeight="1">
      <c r="A18" s="29">
        <v>6</v>
      </c>
      <c r="B18" s="69" t="s">
        <v>224</v>
      </c>
      <c r="C18" s="70" t="s">
        <v>225</v>
      </c>
      <c r="D18" s="94">
        <v>33509</v>
      </c>
      <c r="E18" s="32"/>
      <c r="F18" s="32"/>
      <c r="G18" s="32"/>
      <c r="H18" s="26">
        <f t="shared" si="1"/>
        <v>0</v>
      </c>
      <c r="I18" s="33"/>
      <c r="J18" s="1" t="str">
        <f t="shared" si="0"/>
        <v>Kém</v>
      </c>
    </row>
    <row r="19" spans="1:10" ht="19.5" customHeight="1">
      <c r="A19" s="29">
        <v>7</v>
      </c>
      <c r="B19" s="69" t="s">
        <v>226</v>
      </c>
      <c r="C19" s="70" t="s">
        <v>35</v>
      </c>
      <c r="D19" s="94">
        <v>33376</v>
      </c>
      <c r="E19" s="32"/>
      <c r="F19" s="32"/>
      <c r="G19" s="32"/>
      <c r="H19" s="26">
        <f t="shared" si="1"/>
        <v>0</v>
      </c>
      <c r="I19" s="33"/>
      <c r="J19" s="1" t="str">
        <f t="shared" si="0"/>
        <v>Kém</v>
      </c>
    </row>
    <row r="20" spans="1:10" ht="19.5" customHeight="1">
      <c r="A20" s="29">
        <v>8</v>
      </c>
      <c r="B20" s="69" t="s">
        <v>27</v>
      </c>
      <c r="C20" s="70" t="s">
        <v>126</v>
      </c>
      <c r="D20" s="94">
        <v>33387</v>
      </c>
      <c r="E20" s="32"/>
      <c r="F20" s="32"/>
      <c r="G20" s="32"/>
      <c r="H20" s="26">
        <f t="shared" si="1"/>
        <v>0</v>
      </c>
      <c r="I20" s="33"/>
      <c r="J20" s="1" t="str">
        <f t="shared" si="0"/>
        <v>Kém</v>
      </c>
    </row>
    <row r="21" spans="1:10" ht="19.5" customHeight="1">
      <c r="A21" s="29">
        <v>9</v>
      </c>
      <c r="B21" s="69" t="s">
        <v>34</v>
      </c>
      <c r="C21" s="70" t="s">
        <v>186</v>
      </c>
      <c r="D21" s="94">
        <v>33530</v>
      </c>
      <c r="E21" s="32"/>
      <c r="F21" s="32"/>
      <c r="G21" s="32"/>
      <c r="H21" s="26">
        <f t="shared" si="1"/>
        <v>0</v>
      </c>
      <c r="I21" s="33"/>
      <c r="J21" s="1" t="str">
        <f t="shared" si="0"/>
        <v>Kém</v>
      </c>
    </row>
    <row r="22" spans="1:10" ht="19.5" customHeight="1">
      <c r="A22" s="29">
        <v>10</v>
      </c>
      <c r="B22" s="69" t="s">
        <v>227</v>
      </c>
      <c r="C22" s="70" t="s">
        <v>186</v>
      </c>
      <c r="D22" s="94">
        <v>33559</v>
      </c>
      <c r="E22" s="32"/>
      <c r="F22" s="32"/>
      <c r="G22" s="32"/>
      <c r="H22" s="26">
        <f t="shared" si="1"/>
        <v>0</v>
      </c>
      <c r="I22" s="33"/>
      <c r="J22" s="1" t="str">
        <f t="shared" si="0"/>
        <v>Kém</v>
      </c>
    </row>
    <row r="23" spans="1:10" ht="19.5" customHeight="1">
      <c r="A23" s="29">
        <v>11</v>
      </c>
      <c r="B23" s="69" t="s">
        <v>228</v>
      </c>
      <c r="C23" s="70" t="s">
        <v>36</v>
      </c>
      <c r="D23" s="94">
        <v>33438</v>
      </c>
      <c r="E23" s="32"/>
      <c r="F23" s="32"/>
      <c r="G23" s="32"/>
      <c r="H23" s="26">
        <f t="shared" si="1"/>
        <v>0</v>
      </c>
      <c r="I23" s="33"/>
      <c r="J23" s="1" t="str">
        <f t="shared" si="0"/>
        <v>Kém</v>
      </c>
    </row>
    <row r="24" spans="1:10" ht="19.5" customHeight="1">
      <c r="A24" s="29">
        <v>12</v>
      </c>
      <c r="B24" s="69" t="s">
        <v>229</v>
      </c>
      <c r="C24" s="70" t="s">
        <v>41</v>
      </c>
      <c r="D24" s="94">
        <v>32921</v>
      </c>
      <c r="E24" s="32"/>
      <c r="F24" s="32"/>
      <c r="G24" s="32"/>
      <c r="H24" s="26">
        <f t="shared" si="1"/>
        <v>0</v>
      </c>
      <c r="I24" s="33"/>
      <c r="J24" s="1" t="str">
        <f t="shared" si="0"/>
        <v>Kém</v>
      </c>
    </row>
    <row r="25" spans="1:10" ht="19.5" customHeight="1">
      <c r="A25" s="29">
        <v>13</v>
      </c>
      <c r="B25" s="69" t="s">
        <v>91</v>
      </c>
      <c r="C25" s="70" t="s">
        <v>43</v>
      </c>
      <c r="D25" s="94">
        <v>33259</v>
      </c>
      <c r="E25" s="32"/>
      <c r="F25" s="32"/>
      <c r="G25" s="32"/>
      <c r="H25" s="26">
        <f t="shared" si="1"/>
        <v>0</v>
      </c>
      <c r="I25" s="33"/>
      <c r="J25" s="1" t="str">
        <f t="shared" si="0"/>
        <v>Kém</v>
      </c>
    </row>
    <row r="26" spans="1:10" ht="19.5" customHeight="1">
      <c r="A26" s="29">
        <v>14</v>
      </c>
      <c r="B26" s="69" t="s">
        <v>230</v>
      </c>
      <c r="C26" s="70" t="s">
        <v>47</v>
      </c>
      <c r="D26" s="94">
        <v>33416</v>
      </c>
      <c r="E26" s="32"/>
      <c r="F26" s="32"/>
      <c r="G26" s="32"/>
      <c r="H26" s="26">
        <f t="shared" si="1"/>
        <v>0</v>
      </c>
      <c r="I26" s="33"/>
      <c r="J26" s="1" t="str">
        <f t="shared" si="0"/>
        <v>Kém</v>
      </c>
    </row>
    <row r="27" spans="1:10" ht="19.5" customHeight="1">
      <c r="A27" s="29">
        <v>15</v>
      </c>
      <c r="B27" s="69" t="s">
        <v>61</v>
      </c>
      <c r="C27" s="70" t="s">
        <v>131</v>
      </c>
      <c r="D27" s="94">
        <v>33593</v>
      </c>
      <c r="E27" s="32"/>
      <c r="F27" s="32"/>
      <c r="G27" s="32"/>
      <c r="H27" s="26">
        <f t="shared" si="1"/>
        <v>0</v>
      </c>
      <c r="I27" s="33"/>
      <c r="J27" s="1" t="str">
        <f t="shared" si="0"/>
        <v>Kém</v>
      </c>
    </row>
    <row r="28" spans="1:10" ht="19.5" customHeight="1">
      <c r="A28" s="29">
        <v>16</v>
      </c>
      <c r="B28" s="69" t="s">
        <v>231</v>
      </c>
      <c r="C28" s="70" t="s">
        <v>134</v>
      </c>
      <c r="D28" s="94">
        <v>32922</v>
      </c>
      <c r="E28" s="32"/>
      <c r="F28" s="32"/>
      <c r="G28" s="32"/>
      <c r="H28" s="26">
        <f t="shared" si="1"/>
        <v>0</v>
      </c>
      <c r="I28" s="33"/>
      <c r="J28" s="1" t="str">
        <f t="shared" si="0"/>
        <v>Kém</v>
      </c>
    </row>
    <row r="29" spans="1:10" ht="19.5" customHeight="1">
      <c r="A29" s="29">
        <v>17</v>
      </c>
      <c r="B29" s="69" t="s">
        <v>232</v>
      </c>
      <c r="C29" s="70" t="s">
        <v>233</v>
      </c>
      <c r="D29" s="94">
        <v>33491</v>
      </c>
      <c r="E29" s="32"/>
      <c r="F29" s="32"/>
      <c r="G29" s="32"/>
      <c r="H29" s="26">
        <f t="shared" si="1"/>
        <v>0</v>
      </c>
      <c r="I29" s="33"/>
      <c r="J29" s="1" t="str">
        <f t="shared" si="0"/>
        <v>Kém</v>
      </c>
    </row>
    <row r="30" spans="1:10" ht="19.5" customHeight="1">
      <c r="A30" s="29">
        <v>18</v>
      </c>
      <c r="B30" s="69" t="s">
        <v>234</v>
      </c>
      <c r="C30" s="70" t="s">
        <v>235</v>
      </c>
      <c r="D30" s="94">
        <v>32497</v>
      </c>
      <c r="E30" s="32"/>
      <c r="F30" s="32"/>
      <c r="G30" s="32"/>
      <c r="H30" s="26">
        <f t="shared" si="1"/>
        <v>0</v>
      </c>
      <c r="I30" s="33"/>
      <c r="J30" s="1" t="str">
        <f t="shared" si="0"/>
        <v>Kém</v>
      </c>
    </row>
    <row r="31" spans="1:10" ht="19.5" customHeight="1">
      <c r="A31" s="29">
        <v>19</v>
      </c>
      <c r="B31" s="69" t="s">
        <v>236</v>
      </c>
      <c r="C31" s="70" t="s">
        <v>237</v>
      </c>
      <c r="D31" s="94">
        <v>33044</v>
      </c>
      <c r="E31" s="32"/>
      <c r="F31" s="32"/>
      <c r="G31" s="32"/>
      <c r="H31" s="26">
        <f t="shared" si="1"/>
        <v>0</v>
      </c>
      <c r="I31" s="33"/>
      <c r="J31" s="1" t="str">
        <f t="shared" si="0"/>
        <v>Kém</v>
      </c>
    </row>
    <row r="32" spans="1:10" ht="19.5" customHeight="1">
      <c r="A32" s="29">
        <v>20</v>
      </c>
      <c r="B32" s="69" t="s">
        <v>238</v>
      </c>
      <c r="C32" s="70" t="s">
        <v>239</v>
      </c>
      <c r="D32" s="94">
        <v>33502</v>
      </c>
      <c r="E32" s="32"/>
      <c r="F32" s="32"/>
      <c r="G32" s="32"/>
      <c r="H32" s="26">
        <f t="shared" si="1"/>
        <v>0</v>
      </c>
      <c r="I32" s="33"/>
      <c r="J32" s="1" t="str">
        <f t="shared" si="0"/>
        <v>Kém</v>
      </c>
    </row>
    <row r="33" spans="1:10" ht="19.5" customHeight="1">
      <c r="A33" s="29">
        <v>21</v>
      </c>
      <c r="B33" s="69" t="s">
        <v>84</v>
      </c>
      <c r="C33" s="70" t="s">
        <v>240</v>
      </c>
      <c r="D33" s="94">
        <v>33245</v>
      </c>
      <c r="E33" s="32"/>
      <c r="F33" s="32"/>
      <c r="G33" s="32"/>
      <c r="H33" s="26">
        <f t="shared" si="1"/>
        <v>0</v>
      </c>
      <c r="I33" s="33"/>
      <c r="J33" s="1" t="str">
        <f t="shared" si="0"/>
        <v>Kém</v>
      </c>
    </row>
    <row r="34" spans="1:10" ht="19.5" customHeight="1">
      <c r="A34" s="29">
        <v>22</v>
      </c>
      <c r="B34" s="69" t="s">
        <v>241</v>
      </c>
      <c r="C34" s="70" t="s">
        <v>242</v>
      </c>
      <c r="D34" s="94">
        <v>33543</v>
      </c>
      <c r="E34" s="32"/>
      <c r="F34" s="32"/>
      <c r="G34" s="32"/>
      <c r="H34" s="26">
        <f t="shared" si="1"/>
        <v>0</v>
      </c>
      <c r="I34" s="33"/>
      <c r="J34" s="1" t="str">
        <f t="shared" si="0"/>
        <v>Kém</v>
      </c>
    </row>
    <row r="35" spans="1:10" ht="19.5" customHeight="1">
      <c r="A35" s="29">
        <v>23</v>
      </c>
      <c r="B35" s="69" t="s">
        <v>243</v>
      </c>
      <c r="C35" s="70" t="s">
        <v>244</v>
      </c>
      <c r="D35" s="94">
        <v>33307</v>
      </c>
      <c r="E35" s="32"/>
      <c r="F35" s="32"/>
      <c r="G35" s="32"/>
      <c r="H35" s="26">
        <f t="shared" si="1"/>
        <v>0</v>
      </c>
      <c r="I35" s="33"/>
      <c r="J35" s="1" t="str">
        <f t="shared" si="0"/>
        <v>Kém</v>
      </c>
    </row>
    <row r="36" spans="1:10" ht="19.5" customHeight="1">
      <c r="A36" s="29">
        <v>24</v>
      </c>
      <c r="B36" s="69" t="s">
        <v>245</v>
      </c>
      <c r="C36" s="70" t="s">
        <v>197</v>
      </c>
      <c r="D36" s="94">
        <v>33458</v>
      </c>
      <c r="E36" s="32"/>
      <c r="F36" s="32"/>
      <c r="G36" s="32"/>
      <c r="H36" s="26">
        <f t="shared" si="1"/>
        <v>0</v>
      </c>
      <c r="I36" s="33"/>
      <c r="J36" s="1" t="str">
        <f t="shared" si="0"/>
        <v>Kém</v>
      </c>
    </row>
    <row r="37" spans="1:10" ht="19.5" customHeight="1">
      <c r="A37" s="29">
        <v>25</v>
      </c>
      <c r="B37" s="69" t="s">
        <v>216</v>
      </c>
      <c r="C37" s="70" t="s">
        <v>246</v>
      </c>
      <c r="D37" s="94">
        <v>33100</v>
      </c>
      <c r="E37" s="32"/>
      <c r="F37" s="32"/>
      <c r="G37" s="32"/>
      <c r="H37" s="26">
        <f t="shared" si="1"/>
        <v>0</v>
      </c>
      <c r="I37" s="33"/>
      <c r="J37" s="1" t="str">
        <f t="shared" si="0"/>
        <v>Kém</v>
      </c>
    </row>
    <row r="38" spans="1:10" ht="19.5" customHeight="1">
      <c r="A38" s="29">
        <v>26</v>
      </c>
      <c r="B38" s="69" t="s">
        <v>27</v>
      </c>
      <c r="C38" s="70" t="s">
        <v>199</v>
      </c>
      <c r="D38" s="94">
        <v>33003</v>
      </c>
      <c r="E38" s="32"/>
      <c r="F38" s="32"/>
      <c r="G38" s="32"/>
      <c r="H38" s="26">
        <f t="shared" si="1"/>
        <v>0</v>
      </c>
      <c r="I38" s="33"/>
      <c r="J38" s="1" t="str">
        <f t="shared" si="0"/>
        <v>Kém</v>
      </c>
    </row>
    <row r="39" spans="1:10" ht="19.5" customHeight="1">
      <c r="A39" s="29">
        <v>27</v>
      </c>
      <c r="B39" s="69" t="s">
        <v>27</v>
      </c>
      <c r="C39" s="70" t="s">
        <v>247</v>
      </c>
      <c r="D39" s="94">
        <v>33467</v>
      </c>
      <c r="E39" s="32"/>
      <c r="F39" s="32"/>
      <c r="G39" s="32"/>
      <c r="H39" s="26">
        <f t="shared" si="1"/>
        <v>0</v>
      </c>
      <c r="I39" s="33"/>
      <c r="J39" s="1" t="str">
        <f t="shared" si="0"/>
        <v>Kém</v>
      </c>
    </row>
    <row r="40" spans="1:10" ht="19.5" customHeight="1">
      <c r="A40" s="29">
        <v>28</v>
      </c>
      <c r="B40" s="69" t="s">
        <v>248</v>
      </c>
      <c r="C40" s="70" t="s">
        <v>249</v>
      </c>
      <c r="D40" s="94">
        <v>32568</v>
      </c>
      <c r="E40" s="32"/>
      <c r="F40" s="32"/>
      <c r="G40" s="32"/>
      <c r="H40" s="26">
        <f t="shared" si="1"/>
        <v>0</v>
      </c>
      <c r="I40" s="33"/>
      <c r="J40" s="1" t="str">
        <f t="shared" si="0"/>
        <v>Kém</v>
      </c>
    </row>
    <row r="41" spans="1:10" ht="19.5" customHeight="1">
      <c r="A41" s="29">
        <v>29</v>
      </c>
      <c r="B41" s="69" t="s">
        <v>248</v>
      </c>
      <c r="C41" s="70" t="s">
        <v>250</v>
      </c>
      <c r="D41" s="94">
        <v>32942</v>
      </c>
      <c r="E41" s="32"/>
      <c r="F41" s="32"/>
      <c r="G41" s="32"/>
      <c r="H41" s="26">
        <f t="shared" si="1"/>
        <v>0</v>
      </c>
      <c r="I41" s="33"/>
      <c r="J41" s="1" t="str">
        <f t="shared" si="0"/>
        <v>Kém</v>
      </c>
    </row>
    <row r="42" spans="1:10" ht="19.5" customHeight="1">
      <c r="A42" s="29">
        <v>30</v>
      </c>
      <c r="B42" s="69" t="s">
        <v>238</v>
      </c>
      <c r="C42" s="70" t="s">
        <v>251</v>
      </c>
      <c r="D42" s="94">
        <v>33100</v>
      </c>
      <c r="E42" s="32"/>
      <c r="F42" s="32"/>
      <c r="G42" s="32"/>
      <c r="H42" s="26">
        <f t="shared" si="1"/>
        <v>0</v>
      </c>
      <c r="I42" s="33"/>
      <c r="J42" s="1" t="str">
        <f t="shared" si="0"/>
        <v>Kém</v>
      </c>
    </row>
    <row r="43" spans="1:10" ht="19.5" customHeight="1">
      <c r="A43" s="29">
        <v>31</v>
      </c>
      <c r="B43" s="69" t="s">
        <v>91</v>
      </c>
      <c r="C43" s="70" t="s">
        <v>252</v>
      </c>
      <c r="D43" s="94">
        <v>33287</v>
      </c>
      <c r="E43" s="32"/>
      <c r="F43" s="32"/>
      <c r="G43" s="32"/>
      <c r="H43" s="26">
        <f t="shared" si="1"/>
        <v>0</v>
      </c>
      <c r="I43" s="33"/>
      <c r="J43" s="1" t="str">
        <f t="shared" si="0"/>
        <v>Kém</v>
      </c>
    </row>
    <row r="44" spans="1:10" ht="19.5" customHeight="1">
      <c r="A44" s="29">
        <v>32</v>
      </c>
      <c r="B44" s="69" t="s">
        <v>253</v>
      </c>
      <c r="C44" s="70" t="s">
        <v>254</v>
      </c>
      <c r="D44" s="94">
        <v>33272</v>
      </c>
      <c r="E44" s="32"/>
      <c r="F44" s="32"/>
      <c r="G44" s="32"/>
      <c r="H44" s="26">
        <f t="shared" si="1"/>
        <v>0</v>
      </c>
      <c r="I44" s="33"/>
      <c r="J44" s="1" t="str">
        <f t="shared" si="0"/>
        <v>Kém</v>
      </c>
    </row>
    <row r="45" spans="1:10" ht="19.5" customHeight="1">
      <c r="A45" s="29">
        <v>33</v>
      </c>
      <c r="B45" s="69" t="s">
        <v>255</v>
      </c>
      <c r="C45" s="70" t="s">
        <v>256</v>
      </c>
      <c r="D45" s="94">
        <v>33377</v>
      </c>
      <c r="E45" s="32"/>
      <c r="F45" s="32"/>
      <c r="G45" s="32"/>
      <c r="H45" s="26">
        <f t="shared" si="1"/>
        <v>0</v>
      </c>
      <c r="I45" s="33"/>
      <c r="J45" s="1" t="str">
        <f t="shared" si="0"/>
        <v>Kém</v>
      </c>
    </row>
    <row r="46" spans="1:10" ht="19.5" customHeight="1">
      <c r="A46" s="29">
        <v>34</v>
      </c>
      <c r="B46" s="69" t="s">
        <v>27</v>
      </c>
      <c r="C46" s="70" t="s">
        <v>257</v>
      </c>
      <c r="D46" s="94">
        <v>33436</v>
      </c>
      <c r="E46" s="32"/>
      <c r="F46" s="32"/>
      <c r="G46" s="32"/>
      <c r="H46" s="26">
        <f t="shared" si="1"/>
        <v>0</v>
      </c>
      <c r="I46" s="33"/>
      <c r="J46" s="1" t="str">
        <f t="shared" si="0"/>
        <v>Kém</v>
      </c>
    </row>
    <row r="47" spans="1:10" ht="19.5" customHeight="1">
      <c r="A47" s="29">
        <v>35</v>
      </c>
      <c r="B47" s="69" t="s">
        <v>27</v>
      </c>
      <c r="C47" s="70" t="s">
        <v>68</v>
      </c>
      <c r="D47" s="94">
        <v>33582</v>
      </c>
      <c r="E47" s="32"/>
      <c r="F47" s="32"/>
      <c r="G47" s="32"/>
      <c r="H47" s="26">
        <f t="shared" si="1"/>
        <v>0</v>
      </c>
      <c r="I47" s="33"/>
      <c r="J47" s="1" t="str">
        <f t="shared" si="0"/>
        <v>Kém</v>
      </c>
    </row>
    <row r="48" spans="1:10" ht="19.5" customHeight="1">
      <c r="A48" s="29">
        <v>36</v>
      </c>
      <c r="B48" s="69" t="s">
        <v>258</v>
      </c>
      <c r="C48" s="70" t="s">
        <v>160</v>
      </c>
      <c r="D48" s="94">
        <v>33285</v>
      </c>
      <c r="E48" s="32"/>
      <c r="F48" s="32"/>
      <c r="G48" s="32"/>
      <c r="H48" s="26">
        <f t="shared" si="1"/>
        <v>0</v>
      </c>
      <c r="I48" s="33"/>
      <c r="J48" s="1" t="str">
        <f t="shared" si="0"/>
        <v>Kém</v>
      </c>
    </row>
    <row r="49" spans="1:10" ht="19.5" customHeight="1">
      <c r="A49" s="29">
        <v>37</v>
      </c>
      <c r="B49" s="69" t="s">
        <v>30</v>
      </c>
      <c r="C49" s="70" t="s">
        <v>259</v>
      </c>
      <c r="D49" s="94">
        <v>32887</v>
      </c>
      <c r="E49" s="32"/>
      <c r="F49" s="32"/>
      <c r="G49" s="32"/>
      <c r="H49" s="26">
        <f t="shared" si="1"/>
        <v>0</v>
      </c>
      <c r="I49" s="33"/>
      <c r="J49" s="1" t="str">
        <f t="shared" si="0"/>
        <v>Kém</v>
      </c>
    </row>
    <row r="50" spans="1:10" ht="19.5" customHeight="1">
      <c r="A50" s="29">
        <v>38</v>
      </c>
      <c r="B50" s="69" t="s">
        <v>260</v>
      </c>
      <c r="C50" s="70" t="s">
        <v>77</v>
      </c>
      <c r="D50" s="94">
        <v>33593</v>
      </c>
      <c r="E50" s="32"/>
      <c r="F50" s="32"/>
      <c r="G50" s="32"/>
      <c r="H50" s="26">
        <f t="shared" si="1"/>
        <v>0</v>
      </c>
      <c r="I50" s="33"/>
      <c r="J50" s="1" t="str">
        <f t="shared" si="0"/>
        <v>Kém</v>
      </c>
    </row>
    <row r="51" spans="1:10" ht="19.5" customHeight="1">
      <c r="A51" s="29">
        <v>39</v>
      </c>
      <c r="B51" s="69" t="s">
        <v>27</v>
      </c>
      <c r="C51" s="70" t="s">
        <v>261</v>
      </c>
      <c r="D51" s="94">
        <v>33601</v>
      </c>
      <c r="E51" s="32"/>
      <c r="F51" s="32"/>
      <c r="G51" s="32"/>
      <c r="H51" s="26">
        <f t="shared" si="1"/>
        <v>0</v>
      </c>
      <c r="I51" s="33"/>
      <c r="J51" s="1" t="str">
        <f t="shared" si="0"/>
        <v>Kém</v>
      </c>
    </row>
    <row r="52" spans="1:10" ht="19.5" customHeight="1">
      <c r="A52" s="29">
        <v>40</v>
      </c>
      <c r="B52" s="69" t="s">
        <v>229</v>
      </c>
      <c r="C52" s="70" t="s">
        <v>262</v>
      </c>
      <c r="D52" s="94">
        <v>33117</v>
      </c>
      <c r="E52" s="32"/>
      <c r="F52" s="32"/>
      <c r="G52" s="32"/>
      <c r="H52" s="26">
        <f t="shared" si="1"/>
        <v>0</v>
      </c>
      <c r="I52" s="33"/>
      <c r="J52" s="1" t="str">
        <f t="shared" si="0"/>
        <v>Kém</v>
      </c>
    </row>
    <row r="53" spans="1:10" ht="19.5" customHeight="1">
      <c r="A53" s="29">
        <v>41</v>
      </c>
      <c r="B53" s="69" t="s">
        <v>27</v>
      </c>
      <c r="C53" s="70" t="s">
        <v>263</v>
      </c>
      <c r="D53" s="94">
        <v>33322</v>
      </c>
      <c r="E53" s="32"/>
      <c r="F53" s="32"/>
      <c r="G53" s="32"/>
      <c r="H53" s="26">
        <f t="shared" si="1"/>
        <v>0</v>
      </c>
      <c r="I53" s="33"/>
      <c r="J53" s="1" t="str">
        <f t="shared" si="0"/>
        <v>Kém</v>
      </c>
    </row>
    <row r="54" spans="1:10" ht="19.5" customHeight="1">
      <c r="A54" s="29">
        <v>42</v>
      </c>
      <c r="B54" s="69" t="s">
        <v>30</v>
      </c>
      <c r="C54" s="70" t="s">
        <v>264</v>
      </c>
      <c r="D54" s="94">
        <v>32682</v>
      </c>
      <c r="E54" s="32"/>
      <c r="F54" s="32"/>
      <c r="G54" s="32"/>
      <c r="H54" s="26">
        <f t="shared" si="1"/>
        <v>0</v>
      </c>
      <c r="I54" s="33"/>
      <c r="J54" s="1" t="str">
        <f t="shared" si="0"/>
        <v>Kém</v>
      </c>
    </row>
    <row r="55" spans="1:10" ht="19.5" customHeight="1">
      <c r="A55" s="29">
        <v>43</v>
      </c>
      <c r="B55" s="69" t="s">
        <v>27</v>
      </c>
      <c r="C55" s="70" t="s">
        <v>265</v>
      </c>
      <c r="D55" s="94">
        <v>32685</v>
      </c>
      <c r="E55" s="32"/>
      <c r="F55" s="32"/>
      <c r="G55" s="32"/>
      <c r="H55" s="26">
        <f>G55*0.6+F55*0.1+E55*0.3</f>
        <v>0</v>
      </c>
      <c r="I55" s="33"/>
      <c r="J55" s="1" t="str">
        <f>IF(H55&gt;=8.5,"Xuất sắc",IF(H55&gt;=7.5,"Giỏi",IF(H55&gt;=6.5,"Khá",IF(H55&gt;=5.5,"TB khá",IF(H55&gt;=4.5,"Trung bình",IF(H55&gt;=3.5,"Yếu",IF(H55&lt;3.5,"Kém")))))))</f>
        <v>Kém</v>
      </c>
    </row>
    <row r="56" spans="1:10" ht="19.5" customHeight="1">
      <c r="A56" s="29">
        <v>44</v>
      </c>
      <c r="B56" s="69" t="s">
        <v>196</v>
      </c>
      <c r="C56" s="70" t="s">
        <v>266</v>
      </c>
      <c r="D56" s="94">
        <v>32883</v>
      </c>
      <c r="E56" s="32"/>
      <c r="F56" s="32"/>
      <c r="G56" s="32"/>
      <c r="H56" s="26">
        <f>G56*0.6+F56*0.1+E56*0.3</f>
        <v>0</v>
      </c>
      <c r="I56" s="33"/>
      <c r="J56" s="1" t="str">
        <f>IF(H56&gt;=8.5,"Xuất sắc",IF(H56&gt;=7.5,"Giỏi",IF(H56&gt;=6.5,"Khá",IF(H56&gt;=5.5,"TB khá",IF(H56&gt;=4.5,"Trung bình",IF(H56&gt;=3.5,"Yếu",IF(H56&lt;3.5,"Kém")))))))</f>
        <v>Kém</v>
      </c>
    </row>
    <row r="57" spans="1:10" ht="19.5" customHeight="1">
      <c r="A57" s="29">
        <v>45</v>
      </c>
      <c r="B57" s="69" t="s">
        <v>267</v>
      </c>
      <c r="C57" s="70" t="s">
        <v>154</v>
      </c>
      <c r="D57" s="94">
        <v>32826</v>
      </c>
      <c r="E57" s="32"/>
      <c r="F57" s="32"/>
      <c r="G57" s="32"/>
      <c r="H57" s="26">
        <f t="shared" si="1"/>
        <v>0</v>
      </c>
      <c r="I57" s="33"/>
      <c r="J57" s="1" t="str">
        <f t="shared" si="0"/>
        <v>Kém</v>
      </c>
    </row>
    <row r="58" spans="1:10" ht="19.5" customHeight="1">
      <c r="A58" s="29">
        <v>46</v>
      </c>
      <c r="B58" s="69" t="s">
        <v>268</v>
      </c>
      <c r="C58" s="70" t="s">
        <v>150</v>
      </c>
      <c r="D58" s="94">
        <v>33399</v>
      </c>
      <c r="E58" s="32"/>
      <c r="F58" s="32"/>
      <c r="G58" s="32"/>
      <c r="H58" s="26">
        <f t="shared" si="1"/>
        <v>0</v>
      </c>
      <c r="I58" s="33"/>
      <c r="J58" s="1" t="str">
        <f t="shared" si="0"/>
        <v>Kém</v>
      </c>
    </row>
    <row r="59" spans="1:9" ht="19.5" customHeight="1">
      <c r="A59" s="34"/>
      <c r="B59" s="35"/>
      <c r="C59" s="36"/>
      <c r="D59" s="37"/>
      <c r="E59" s="38"/>
      <c r="F59" s="38"/>
      <c r="G59" s="38"/>
      <c r="H59" s="38"/>
      <c r="I59" s="38"/>
    </row>
    <row r="60" spans="1:3" s="41" customFormat="1" ht="19.5" customHeight="1">
      <c r="A60" s="39"/>
      <c r="B60" s="40"/>
      <c r="C60" s="40"/>
    </row>
    <row r="61" spans="1:9" ht="19.5" customHeight="1">
      <c r="A61" s="42" t="s">
        <v>100</v>
      </c>
      <c r="B61" s="42"/>
      <c r="C61" s="42"/>
      <c r="D61" s="2" t="s">
        <v>101</v>
      </c>
      <c r="E61" s="2" t="s">
        <v>102</v>
      </c>
      <c r="F61" s="2" t="s">
        <v>103</v>
      </c>
      <c r="G61" s="2" t="s">
        <v>101</v>
      </c>
      <c r="H61" s="2" t="s">
        <v>102</v>
      </c>
      <c r="I61" s="2" t="s">
        <v>103</v>
      </c>
    </row>
    <row r="62" spans="1:9" ht="19.5" customHeight="1">
      <c r="A62" s="8"/>
      <c r="B62" s="43" t="s">
        <v>104</v>
      </c>
      <c r="C62" s="44">
        <f>E62+E63+E64+E65+H62+H63+H64</f>
        <v>46</v>
      </c>
      <c r="D62" s="44" t="s">
        <v>105</v>
      </c>
      <c r="E62" s="44">
        <f>COUNTIF(J13:J58,"Xuất sắc")</f>
        <v>0</v>
      </c>
      <c r="F62" s="45">
        <f>E62*100/C62</f>
        <v>0</v>
      </c>
      <c r="G62" s="45" t="s">
        <v>106</v>
      </c>
      <c r="H62" s="44">
        <f>COUNTIF(J13:J58,"Trung bình")</f>
        <v>0</v>
      </c>
      <c r="I62" s="45">
        <f>H62*100/C62</f>
        <v>0</v>
      </c>
    </row>
    <row r="63" spans="1:9" ht="19.5" customHeight="1">
      <c r="A63" s="8"/>
      <c r="B63" s="8"/>
      <c r="C63" s="45"/>
      <c r="D63" s="44" t="s">
        <v>107</v>
      </c>
      <c r="E63" s="44">
        <f>COUNTIF(J13:J58,"Giỏi")</f>
        <v>0</v>
      </c>
      <c r="F63" s="45">
        <f>E63*100/C62</f>
        <v>0</v>
      </c>
      <c r="G63" s="45" t="s">
        <v>108</v>
      </c>
      <c r="H63" s="44">
        <f>COUNTIF(J13:J58,"Yếu")</f>
        <v>0</v>
      </c>
      <c r="I63" s="45">
        <f>H63*100/C62</f>
        <v>0</v>
      </c>
    </row>
    <row r="64" spans="1:9" ht="19.5" customHeight="1">
      <c r="A64" s="10"/>
      <c r="B64" s="46"/>
      <c r="C64" s="47"/>
      <c r="D64" s="48" t="s">
        <v>109</v>
      </c>
      <c r="E64" s="44">
        <f>COUNTIF(J13:J58,"Khá")</f>
        <v>0</v>
      </c>
      <c r="F64" s="45">
        <f>E64*100/C62</f>
        <v>0</v>
      </c>
      <c r="G64" s="45" t="s">
        <v>110</v>
      </c>
      <c r="H64" s="44">
        <f>COUNTIF(J13:J58,"Kém")</f>
        <v>46</v>
      </c>
      <c r="I64" s="45">
        <f>H64*100/C62</f>
        <v>100</v>
      </c>
    </row>
    <row r="65" spans="1:9" ht="19.5" customHeight="1">
      <c r="A65" s="10"/>
      <c r="B65" s="46"/>
      <c r="C65" s="47"/>
      <c r="D65" s="49" t="s">
        <v>111</v>
      </c>
      <c r="E65" s="44">
        <f>COUNTIF(J13:J58,"TB khá")</f>
        <v>0</v>
      </c>
      <c r="F65" s="45">
        <f>E65*100/C62</f>
        <v>0</v>
      </c>
      <c r="G65" s="45"/>
      <c r="H65" s="45"/>
      <c r="I65" s="45"/>
    </row>
    <row r="66" spans="1:9" ht="19.5" customHeight="1">
      <c r="A66" s="50" t="s">
        <v>112</v>
      </c>
      <c r="B66" s="51"/>
      <c r="C66" s="52"/>
      <c r="D66" s="51"/>
      <c r="E66" s="51"/>
      <c r="F66" s="51"/>
      <c r="G66" s="51"/>
      <c r="I66" s="53"/>
    </row>
    <row r="67" spans="1:9" ht="19.5" customHeight="1">
      <c r="A67" s="54"/>
      <c r="B67" s="55" t="s">
        <v>113</v>
      </c>
      <c r="C67" s="56"/>
      <c r="D67" s="46"/>
      <c r="E67" s="46"/>
      <c r="F67" s="46"/>
      <c r="G67" s="46"/>
      <c r="H67" s="57"/>
      <c r="I67" s="53"/>
    </row>
    <row r="68" spans="1:9" ht="19.5" customHeight="1">
      <c r="A68" s="51"/>
      <c r="B68" s="58" t="s">
        <v>114</v>
      </c>
      <c r="C68" s="52"/>
      <c r="D68" s="51"/>
      <c r="E68" s="51"/>
      <c r="F68" s="51"/>
      <c r="G68" s="51"/>
      <c r="I68" s="53"/>
    </row>
    <row r="69" spans="1:9" ht="19.5" customHeight="1">
      <c r="A69" s="51"/>
      <c r="B69" s="59" t="s">
        <v>115</v>
      </c>
      <c r="C69" s="52"/>
      <c r="D69" s="51"/>
      <c r="E69" s="51"/>
      <c r="F69" s="51"/>
      <c r="G69" s="51"/>
      <c r="I69" s="53"/>
    </row>
    <row r="70" spans="1:9" ht="19.5" customHeight="1">
      <c r="A70" s="57"/>
      <c r="B70" s="57"/>
      <c r="C70" s="60"/>
      <c r="D70" s="57"/>
      <c r="E70" s="9"/>
      <c r="F70" s="72" t="s">
        <v>116</v>
      </c>
      <c r="G70" s="73"/>
      <c r="H70" s="73"/>
      <c r="I70" s="73"/>
    </row>
    <row r="71" spans="1:9" s="61" customFormat="1" ht="19.5" customHeight="1">
      <c r="A71" s="74" t="s">
        <v>117</v>
      </c>
      <c r="B71" s="74"/>
      <c r="C71" s="75" t="s">
        <v>118</v>
      </c>
      <c r="D71" s="75"/>
      <c r="E71" s="75"/>
      <c r="F71" s="76" t="s">
        <v>119</v>
      </c>
      <c r="G71" s="76"/>
      <c r="H71" s="76"/>
      <c r="I71" s="76"/>
    </row>
    <row r="72" spans="1:9" s="62" customFormat="1" ht="19.5" customHeight="1">
      <c r="A72" s="71" t="s">
        <v>120</v>
      </c>
      <c r="B72" s="71"/>
      <c r="C72" s="71" t="s">
        <v>120</v>
      </c>
      <c r="D72" s="71"/>
      <c r="E72" s="71"/>
      <c r="F72" s="71" t="s">
        <v>120</v>
      </c>
      <c r="G72" s="71"/>
      <c r="H72" s="71"/>
      <c r="I72" s="71"/>
    </row>
  </sheetData>
  <mergeCells count="17">
    <mergeCell ref="A1:D1"/>
    <mergeCell ref="E1:I1"/>
    <mergeCell ref="A2:D2"/>
    <mergeCell ref="E2:I2"/>
    <mergeCell ref="A8:I8"/>
    <mergeCell ref="A9:I9"/>
    <mergeCell ref="A3:D3"/>
    <mergeCell ref="E3:I3"/>
    <mergeCell ref="A5:I5"/>
    <mergeCell ref="A7:I7"/>
    <mergeCell ref="A72:B72"/>
    <mergeCell ref="C72:E72"/>
    <mergeCell ref="F72:I72"/>
    <mergeCell ref="F70:I70"/>
    <mergeCell ref="A71:B71"/>
    <mergeCell ref="C71:E71"/>
    <mergeCell ref="F71:I71"/>
  </mergeCells>
  <printOptions/>
  <pageMargins left="0.4724409448818898" right="0.2362204724409449" top="0.7874015748031497" bottom="0.2362204724409449" header="0.5118110236220472" footer="0.5118110236220472"/>
  <pageSetup horizontalDpi="600" verticalDpi="600" orientation="portrait" paperSize="9" r:id="rId2"/>
  <headerFooter alignWithMargins="0">
    <oddHeader>&amp;R&amp;"Times New Roman,Bold"&amp;8KĐ246 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2012-12-25T08:18:19Z</cp:lastPrinted>
  <dcterms:created xsi:type="dcterms:W3CDTF">2012-10-04T02:07:55Z</dcterms:created>
  <dcterms:modified xsi:type="dcterms:W3CDTF">2012-12-25T08:18:53Z</dcterms:modified>
  <cp:category/>
  <cp:version/>
  <cp:contentType/>
  <cp:contentStatus/>
</cp:coreProperties>
</file>