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20610" windowHeight="9975"/>
  </bookViews>
  <sheets>
    <sheet name="T9" sheetId="10" r:id="rId1"/>
    <sheet name="nội ngoại trú" sheetId="11" r:id="rId2"/>
  </sheets>
  <definedNames>
    <definedName name="_xlnm._FilterDatabase" localSheetId="1" hidden="1">'nội ngoại trú'!$A$8:$H$44</definedName>
    <definedName name="_xlnm._FilterDatabase" localSheetId="0" hidden="1">'T9'!$A$9:$I$45</definedName>
    <definedName name="_xlnm.Print_Titles" localSheetId="1">'nội ngoại trú'!$6:$7</definedName>
    <definedName name="_xlnm.Print_Titles" localSheetId="0">'T9'!$7:$8</definedName>
  </definedNames>
  <calcPr calcId="144525"/>
</workbook>
</file>

<file path=xl/calcChain.xml><?xml version="1.0" encoding="utf-8"?>
<calcChain xmlns="http://schemas.openxmlformats.org/spreadsheetml/2006/main">
  <c r="F41" i="11" l="1"/>
  <c r="F37" i="11"/>
  <c r="F33" i="11"/>
  <c r="F26" i="11"/>
  <c r="F21" i="11"/>
  <c r="F8" i="11"/>
  <c r="F44" i="11" s="1"/>
  <c r="J43" i="11"/>
  <c r="C43" i="11"/>
  <c r="J42" i="11"/>
  <c r="C42" i="11"/>
  <c r="I41" i="11"/>
  <c r="J41" i="11"/>
  <c r="C41" i="11"/>
  <c r="J40" i="11"/>
  <c r="J39" i="11"/>
  <c r="C39" i="11"/>
  <c r="J38" i="11"/>
  <c r="C38" i="11"/>
  <c r="I37" i="11"/>
  <c r="C37" i="11"/>
  <c r="J36" i="11"/>
  <c r="C36" i="11"/>
  <c r="J35" i="11"/>
  <c r="C35" i="11"/>
  <c r="J34" i="11"/>
  <c r="C34" i="11"/>
  <c r="I33" i="11"/>
  <c r="C33" i="11"/>
  <c r="J31" i="11"/>
  <c r="C31" i="11"/>
  <c r="J30" i="11"/>
  <c r="J29" i="11"/>
  <c r="C29" i="11"/>
  <c r="J28" i="11"/>
  <c r="C28" i="11"/>
  <c r="J27" i="11"/>
  <c r="C27" i="11"/>
  <c r="I26" i="11"/>
  <c r="C26" i="11"/>
  <c r="J24" i="11"/>
  <c r="C24" i="11"/>
  <c r="J23" i="11"/>
  <c r="C23" i="11"/>
  <c r="J22" i="11"/>
  <c r="C22" i="11"/>
  <c r="I21" i="11"/>
  <c r="J21" i="11" s="1"/>
  <c r="C21" i="11"/>
  <c r="M20" i="11"/>
  <c r="M19" i="11"/>
  <c r="M18" i="11"/>
  <c r="J18" i="11"/>
  <c r="M17" i="11"/>
  <c r="J17" i="11"/>
  <c r="J16" i="11"/>
  <c r="C16" i="11"/>
  <c r="M16" i="11" s="1"/>
  <c r="M15" i="11"/>
  <c r="J15" i="11"/>
  <c r="J14" i="11"/>
  <c r="C14" i="11"/>
  <c r="M14" i="11" s="1"/>
  <c r="M13" i="11"/>
  <c r="J13" i="11"/>
  <c r="M12" i="11"/>
  <c r="J12" i="11"/>
  <c r="M11" i="11"/>
  <c r="J11" i="11"/>
  <c r="M10" i="11"/>
  <c r="J10" i="11"/>
  <c r="J9" i="11"/>
  <c r="C9" i="11"/>
  <c r="M9" i="11" s="1"/>
  <c r="I8" i="11"/>
  <c r="J33" i="11" l="1"/>
  <c r="J26" i="11"/>
  <c r="J8" i="11"/>
  <c r="J37" i="11"/>
  <c r="I44" i="11"/>
  <c r="J44" i="11" s="1"/>
  <c r="Q11" i="10"/>
  <c r="Q12" i="10"/>
  <c r="Q13" i="10"/>
  <c r="Q14" i="10"/>
  <c r="Q16" i="10"/>
  <c r="Q18" i="10"/>
  <c r="Q19" i="10"/>
  <c r="Q20" i="10"/>
  <c r="Q21" i="10"/>
  <c r="J22" i="10"/>
  <c r="J38" i="10"/>
  <c r="J27" i="10"/>
  <c r="L41" i="10"/>
  <c r="N41" i="10"/>
  <c r="L20" i="10"/>
  <c r="L21" i="10"/>
  <c r="J9" i="10"/>
  <c r="N44" i="10"/>
  <c r="L44" i="10"/>
  <c r="C44" i="10"/>
  <c r="N43" i="10"/>
  <c r="L43" i="10"/>
  <c r="C43" i="10"/>
  <c r="M42" i="10"/>
  <c r="K42" i="10"/>
  <c r="J42" i="10"/>
  <c r="C42" i="10"/>
  <c r="N40" i="10"/>
  <c r="L40" i="10"/>
  <c r="C40" i="10"/>
  <c r="N39" i="10"/>
  <c r="L39" i="10"/>
  <c r="C39" i="10"/>
  <c r="M38" i="10"/>
  <c r="K38" i="10"/>
  <c r="C38" i="10"/>
  <c r="N37" i="10"/>
  <c r="L37" i="10"/>
  <c r="C37" i="10"/>
  <c r="N36" i="10"/>
  <c r="L36" i="10"/>
  <c r="C36" i="10"/>
  <c r="N35" i="10"/>
  <c r="L35" i="10"/>
  <c r="C35" i="10"/>
  <c r="M34" i="10"/>
  <c r="K34" i="10"/>
  <c r="J34" i="10"/>
  <c r="N34" i="10" s="1"/>
  <c r="C34" i="10"/>
  <c r="N32" i="10"/>
  <c r="L32" i="10"/>
  <c r="C32" i="10"/>
  <c r="N31" i="10"/>
  <c r="L31" i="10"/>
  <c r="N30" i="10"/>
  <c r="L30" i="10"/>
  <c r="C30" i="10"/>
  <c r="N29" i="10"/>
  <c r="L29" i="10"/>
  <c r="C29" i="10"/>
  <c r="N28" i="10"/>
  <c r="L28" i="10"/>
  <c r="C28" i="10"/>
  <c r="M27" i="10"/>
  <c r="K27" i="10"/>
  <c r="C27" i="10"/>
  <c r="N25" i="10"/>
  <c r="L25" i="10"/>
  <c r="C25" i="10"/>
  <c r="N24" i="10"/>
  <c r="L24" i="10"/>
  <c r="C24" i="10"/>
  <c r="N23" i="10"/>
  <c r="L23" i="10"/>
  <c r="C23" i="10"/>
  <c r="M22" i="10"/>
  <c r="N22" i="10" s="1"/>
  <c r="K22" i="10"/>
  <c r="C22" i="10"/>
  <c r="N19" i="10"/>
  <c r="L19" i="10"/>
  <c r="N18" i="10"/>
  <c r="L18" i="10"/>
  <c r="N17" i="10"/>
  <c r="L17" i="10"/>
  <c r="C17" i="10"/>
  <c r="Q17" i="10" s="1"/>
  <c r="N16" i="10"/>
  <c r="L16" i="10"/>
  <c r="N15" i="10"/>
  <c r="L15" i="10"/>
  <c r="C15" i="10"/>
  <c r="Q15" i="10" s="1"/>
  <c r="N14" i="10"/>
  <c r="L14" i="10"/>
  <c r="N13" i="10"/>
  <c r="L13" i="10"/>
  <c r="N12" i="10"/>
  <c r="L12" i="10"/>
  <c r="N11" i="10"/>
  <c r="L11" i="10"/>
  <c r="N10" i="10"/>
  <c r="L10" i="10"/>
  <c r="C10" i="10"/>
  <c r="Q10" i="10" s="1"/>
  <c r="M9" i="10"/>
  <c r="K9" i="10"/>
  <c r="K45" i="10" s="1"/>
  <c r="M45" i="10" l="1"/>
  <c r="J45" i="10"/>
  <c r="L42" i="10"/>
  <c r="L38" i="10"/>
  <c r="L27" i="10"/>
  <c r="N27" i="10"/>
  <c r="N38" i="10"/>
  <c r="N42" i="10"/>
  <c r="L9" i="10"/>
  <c r="N9" i="10"/>
  <c r="L22" i="10"/>
  <c r="L34" i="10"/>
  <c r="N45" i="10" l="1"/>
  <c r="L45" i="10"/>
</calcChain>
</file>

<file path=xl/sharedStrings.xml><?xml version="1.0" encoding="utf-8"?>
<sst xmlns="http://schemas.openxmlformats.org/spreadsheetml/2006/main" count="379" uniqueCount="146">
  <si>
    <t>STT</t>
  </si>
  <si>
    <t>I</t>
  </si>
  <si>
    <t>II</t>
  </si>
  <si>
    <t>Khoa Điện</t>
  </si>
  <si>
    <t>CĐM K8</t>
  </si>
  <si>
    <t>KTĐ 8A (Lào 1)</t>
  </si>
  <si>
    <t>KTĐ 8B</t>
  </si>
  <si>
    <t>TĐH K8</t>
  </si>
  <si>
    <t>CĐM K9</t>
  </si>
  <si>
    <t>TĐH K9</t>
  </si>
  <si>
    <t>KTĐT K9</t>
  </si>
  <si>
    <t>KTĐ, ĐT K26 (Lào 4)</t>
  </si>
  <si>
    <t>KTĐT K8 (Lào 2)</t>
  </si>
  <si>
    <t>KTĐ K9</t>
  </si>
  <si>
    <t>Khoa M&amp;CT</t>
  </si>
  <si>
    <t>Hồ Trung Sỹ</t>
  </si>
  <si>
    <t>KTKL + KTLT K9</t>
  </si>
  <si>
    <t>Vũ Đức Quyết</t>
  </si>
  <si>
    <t>XD H&amp;C K9 (Lào 2)</t>
  </si>
  <si>
    <t>Tạ Văn Kiên</t>
  </si>
  <si>
    <t>KTM HL 8 (Lào 2)</t>
  </si>
  <si>
    <t>III</t>
  </si>
  <si>
    <t>Khoa Kinh tế</t>
  </si>
  <si>
    <t>Bùi Thị Thúy Hằng</t>
  </si>
  <si>
    <t>Kế toán K9</t>
  </si>
  <si>
    <t>Ngô Thị Lan Hương</t>
  </si>
  <si>
    <t>Kế toán 8A</t>
  </si>
  <si>
    <t>Nguyễn Thị Thu Hằng</t>
  </si>
  <si>
    <t>Kế toán 8B</t>
  </si>
  <si>
    <t>Đặng Thị Thu Giang</t>
  </si>
  <si>
    <t>QTKD K9</t>
  </si>
  <si>
    <t>Trần T. Thanh Hương</t>
  </si>
  <si>
    <t>Kế Toán K26 (Lào 2)</t>
  </si>
  <si>
    <t>IV</t>
  </si>
  <si>
    <t>Khoa CKĐL</t>
  </si>
  <si>
    <t>CKOTO K8</t>
  </si>
  <si>
    <t>Vũ Thị Ánh Tuyết</t>
  </si>
  <si>
    <t>KT TK 8</t>
  </si>
  <si>
    <t>Nguyễn Sĩ Sơn</t>
  </si>
  <si>
    <t>CKÔTÔ K9 (Lào 3)</t>
  </si>
  <si>
    <t>V</t>
  </si>
  <si>
    <t>Khoa CNTT</t>
  </si>
  <si>
    <t>Phạm Thúy Hằng</t>
  </si>
  <si>
    <t>HTTT K8 (Lào 3)</t>
  </si>
  <si>
    <t>Lê Thị Phương</t>
  </si>
  <si>
    <t>MMT K9</t>
  </si>
  <si>
    <t>VI</t>
  </si>
  <si>
    <t>Khoa TĐĐC</t>
  </si>
  <si>
    <t>TĐCT K8 (Lào 1)</t>
  </si>
  <si>
    <t>Phạm Duy Quân</t>
  </si>
  <si>
    <t>TĐCT K9 (Lào 1)</t>
  </si>
  <si>
    <t>Ghi chú</t>
  </si>
  <si>
    <t>Tổng</t>
  </si>
  <si>
    <t>LỚP</t>
  </si>
  <si>
    <t>HỌ VÀ TÊN</t>
  </si>
  <si>
    <t>Thủy</t>
  </si>
  <si>
    <t>Phúc</t>
  </si>
  <si>
    <t>Chiến</t>
  </si>
  <si>
    <t>Hằng</t>
  </si>
  <si>
    <t>Duyên</t>
  </si>
  <si>
    <t>Hưng</t>
  </si>
  <si>
    <t>Lan</t>
  </si>
  <si>
    <t>Sỹ</t>
  </si>
  <si>
    <t>Quyết</t>
  </si>
  <si>
    <t>Kiên</t>
  </si>
  <si>
    <t>Hương</t>
  </si>
  <si>
    <t>Giang</t>
  </si>
  <si>
    <t>Tuyết</t>
  </si>
  <si>
    <t>Sơn</t>
  </si>
  <si>
    <t>Phương</t>
  </si>
  <si>
    <t>Hiền</t>
  </si>
  <si>
    <t>Quân</t>
  </si>
  <si>
    <t>Nguyễn Bá Thiện</t>
  </si>
  <si>
    <t>Thiện</t>
  </si>
  <si>
    <t>Nguyễn Thị Thu Hiền</t>
  </si>
  <si>
    <t>TRƯỜNG ĐHCN QUẢNG NINH</t>
  </si>
  <si>
    <t>CỘNG HÒA XÃ HỘI CHỦ NGHĨ VIỆT NAM</t>
  </si>
  <si>
    <t>PHÒNG CTHSSV</t>
  </si>
  <si>
    <t>Độc lập - Tự do - Hạnh phúc</t>
  </si>
  <si>
    <t xml:space="preserve">Phòng </t>
  </si>
  <si>
    <t>Thời gian</t>
  </si>
  <si>
    <t>Thứ</t>
  </si>
  <si>
    <t>Tiết</t>
  </si>
  <si>
    <t>SS</t>
  </si>
  <si>
    <t>Dự 
họp</t>
  </si>
  <si>
    <t>Tỷ lệ
 %</t>
  </si>
  <si>
    <t>Giảng
đường</t>
  </si>
  <si>
    <t>4, 5</t>
  </si>
  <si>
    <t>D2</t>
  </si>
  <si>
    <t>D1</t>
  </si>
  <si>
    <t>Nguyễn Thị Thương</t>
  </si>
  <si>
    <t>Trần Thanh</t>
  </si>
  <si>
    <t>Tuyền</t>
  </si>
  <si>
    <t xml:space="preserve">Đoàn Thị Như </t>
  </si>
  <si>
    <t>Quỳnh</t>
  </si>
  <si>
    <t>Trần Thanh Tuyền</t>
  </si>
  <si>
    <t>Vũ Văn</t>
  </si>
  <si>
    <t>Hùng</t>
  </si>
  <si>
    <t xml:space="preserve">Bùi Trung </t>
  </si>
  <si>
    <t>Trần Hữu</t>
  </si>
  <si>
    <t>Thêm</t>
  </si>
  <si>
    <t>KTĐK10</t>
  </si>
  <si>
    <t>Bùi Thị</t>
  </si>
  <si>
    <t>CĐM+CNCĐ+TĐH K10</t>
  </si>
  <si>
    <t>Phạm Hữu  Chiến</t>
  </si>
  <si>
    <t>Nguyễn Thị Thương  Duyên</t>
  </si>
  <si>
    <t>Vũ Văn Hùng</t>
  </si>
  <si>
    <t>Dương Đông  Hưng</t>
  </si>
  <si>
    <t>Bùi Trung  Kiên</t>
  </si>
  <si>
    <t>Dương Thị  Lan</t>
  </si>
  <si>
    <t>Trần Hữu Phúc</t>
  </si>
  <si>
    <t>Nguyễn Thị  Phúc</t>
  </si>
  <si>
    <t>Đoàn Thị Như  Quỳnh</t>
  </si>
  <si>
    <t>Bùi Thị Thêm</t>
  </si>
  <si>
    <t>Đoàn Thị Bích  Thủy</t>
  </si>
  <si>
    <t>Lê Xuân</t>
  </si>
  <si>
    <t>Nguyễn Phương</t>
  </si>
  <si>
    <t>Thúy</t>
  </si>
  <si>
    <t>KTMHL+XDM K10</t>
  </si>
  <si>
    <t xml:space="preserve">Dương Đông </t>
  </si>
  <si>
    <t>Đoàn Thị Bích</t>
  </si>
  <si>
    <t>HTTT+MMT K10</t>
  </si>
  <si>
    <t>Kế toán+QTKD+TCDN K10</t>
  </si>
  <si>
    <t>Thảo</t>
  </si>
  <si>
    <t>Vũ Ngọc</t>
  </si>
  <si>
    <t>Thuần</t>
  </si>
  <si>
    <t>BÁO CÁO SINH HOẠT LỚP HỌC KỲ I NĂM HỌC 2018- 2019</t>
  </si>
  <si>
    <t>3,4</t>
  </si>
  <si>
    <t>8,9</t>
  </si>
  <si>
    <t>9,10</t>
  </si>
  <si>
    <t>Tháng 9 năm 2018</t>
  </si>
  <si>
    <t>THÁNG 9 NĂM 2018</t>
  </si>
  <si>
    <t>9, 10</t>
  </si>
  <si>
    <t>TỔNG HỢP CVHT NỘP DANH SÁCH NỘI NGOẠI TRÚ</t>
  </si>
  <si>
    <t>Bản mềm</t>
  </si>
  <si>
    <t>Bản cứng</t>
  </si>
  <si>
    <t>x</t>
  </si>
  <si>
    <t>XDM K10</t>
  </si>
  <si>
    <t>Thừa 3</t>
  </si>
  <si>
    <t>Thiếu 3</t>
  </si>
  <si>
    <t>Thừa 2</t>
  </si>
  <si>
    <t>Thiếu 1</t>
  </si>
  <si>
    <t>Sĩ số</t>
  </si>
  <si>
    <t>TRƯỜNG ĐHCNQN</t>
  </si>
  <si>
    <t>3, 4</t>
  </si>
  <si>
    <t>8, 9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</si>
</sst>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Arial"/>
      <family val="2"/>
      <scheme val="minor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b/>
      <sz val="13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sz val="11"/>
      <color theme="1"/>
      <name val="Times New Roman"/>
      <family val="1"/>
      <charset val="163"/>
      <scheme val="major"/>
    </font>
    <font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shrinkToFit="1"/>
    </xf>
    <xf numFmtId="0" fontId="0" fillId="0" borderId="0" xfId="0" applyAlignment="1">
      <alignment shrinkToFit="1"/>
    </xf>
    <xf numFmtId="0" fontId="0" fillId="0" borderId="0" xfId="0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left" vertical="center" wrapText="1" shrinkToFit="1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4" fillId="2" borderId="7" xfId="0" applyFont="1" applyFill="1" applyBorder="1" applyAlignment="1">
      <alignment horizontal="center" shrinkToFi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shrinkToFit="1"/>
    </xf>
    <xf numFmtId="0" fontId="5" fillId="2" borderId="3" xfId="0" applyFont="1" applyFill="1" applyBorder="1" applyAlignment="1">
      <alignment shrinkToFit="1"/>
    </xf>
    <xf numFmtId="0" fontId="5" fillId="2" borderId="1" xfId="0" applyFont="1" applyFill="1" applyBorder="1" applyAlignment="1">
      <alignment horizontal="left" wrapText="1" shrinkToFit="1"/>
    </xf>
    <xf numFmtId="0" fontId="7" fillId="0" borderId="1" xfId="0" applyFont="1" applyBorder="1" applyAlignment="1">
      <alignment horizontal="center"/>
    </xf>
    <xf numFmtId="0" fontId="5" fillId="2" borderId="8" xfId="0" applyFont="1" applyFill="1" applyBorder="1" applyAlignment="1">
      <alignment shrinkToFit="1"/>
    </xf>
    <xf numFmtId="0" fontId="5" fillId="2" borderId="1" xfId="0" applyFont="1" applyFill="1" applyBorder="1" applyAlignment="1">
      <alignment horizontal="left" shrinkToFit="1"/>
    </xf>
    <xf numFmtId="0" fontId="5" fillId="2" borderId="1" xfId="0" applyFont="1" applyFill="1" applyBorder="1" applyAlignment="1">
      <alignment horizontal="left" vertical="center" wrapText="1" shrinkToFi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 shrinkToFit="1"/>
    </xf>
    <xf numFmtId="0" fontId="4" fillId="2" borderId="8" xfId="0" applyFont="1" applyFill="1" applyBorder="1" applyAlignment="1">
      <alignment horizontal="center" shrinkToFit="1"/>
    </xf>
    <xf numFmtId="0" fontId="5" fillId="2" borderId="1" xfId="0" applyFont="1" applyFill="1" applyBorder="1" applyAlignment="1">
      <alignment shrinkToFit="1"/>
    </xf>
    <xf numFmtId="0" fontId="5" fillId="2" borderId="8" xfId="0" applyFont="1" applyFill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shrinkToFit="1"/>
    </xf>
    <xf numFmtId="0" fontId="6" fillId="0" borderId="1" xfId="0" applyFont="1" applyBorder="1"/>
    <xf numFmtId="0" fontId="0" fillId="0" borderId="0" xfId="0" applyFont="1"/>
    <xf numFmtId="0" fontId="0" fillId="0" borderId="0" xfId="0" applyFont="1" applyAlignment="1">
      <alignment shrinkToFit="1"/>
    </xf>
    <xf numFmtId="0" fontId="0" fillId="0" borderId="0" xfId="0" applyFont="1" applyAlignment="1">
      <alignment horizontal="center"/>
    </xf>
    <xf numFmtId="0" fontId="0" fillId="0" borderId="1" xfId="0" applyFont="1" applyBorder="1"/>
    <xf numFmtId="2" fontId="6" fillId="0" borderId="1" xfId="0" applyNumberFormat="1" applyFont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164" fontId="2" fillId="2" borderId="0" xfId="0" applyNumberFormat="1" applyFont="1" applyFill="1" applyBorder="1" applyAlignment="1">
      <alignment horizontal="center" wrapText="1"/>
    </xf>
    <xf numFmtId="0" fontId="6" fillId="2" borderId="2" xfId="0" applyFont="1" applyFill="1" applyBorder="1" applyAlignment="1">
      <alignment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shrinkToFit="1"/>
    </xf>
    <xf numFmtId="0" fontId="5" fillId="3" borderId="3" xfId="0" applyFont="1" applyFill="1" applyBorder="1" applyAlignment="1">
      <alignment shrinkToFit="1"/>
    </xf>
    <xf numFmtId="0" fontId="5" fillId="3" borderId="1" xfId="0" applyFont="1" applyFill="1" applyBorder="1" applyAlignment="1">
      <alignment horizontal="left" shrinkToFit="1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2" fontId="6" fillId="3" borderId="1" xfId="0" applyNumberFormat="1" applyFont="1" applyFill="1" applyBorder="1" applyAlignment="1">
      <alignment horizontal="center"/>
    </xf>
    <xf numFmtId="0" fontId="7" fillId="3" borderId="1" xfId="0" applyFont="1" applyFill="1" applyBorder="1"/>
    <xf numFmtId="1" fontId="6" fillId="0" borderId="1" xfId="0" applyNumberFormat="1" applyFont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 vertical="center" wrapText="1" shrinkToFit="1"/>
    </xf>
    <xf numFmtId="0" fontId="5" fillId="3" borderId="1" xfId="0" applyFont="1" applyFill="1" applyBorder="1" applyAlignment="1">
      <alignment horizontal="left" wrapText="1" shrinkToFit="1"/>
    </xf>
    <xf numFmtId="0" fontId="8" fillId="3" borderId="0" xfId="0" applyFont="1" applyFill="1" applyAlignment="1">
      <alignment shrinkToFit="1"/>
    </xf>
    <xf numFmtId="0" fontId="8" fillId="3" borderId="1" xfId="0" applyFont="1" applyFill="1" applyBorder="1" applyAlignment="1">
      <alignment shrinkToFit="1"/>
    </xf>
    <xf numFmtId="0" fontId="0" fillId="3" borderId="0" xfId="0" applyFill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shrinkToFit="1"/>
    </xf>
    <xf numFmtId="0" fontId="5" fillId="3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wrapText="1" shrinkToFit="1"/>
    </xf>
    <xf numFmtId="0" fontId="8" fillId="3" borderId="0" xfId="0" applyFont="1" applyFill="1" applyAlignment="1">
      <alignment horizontal="center"/>
    </xf>
    <xf numFmtId="0" fontId="5" fillId="3" borderId="3" xfId="0" applyFont="1" applyFill="1" applyBorder="1" applyAlignment="1">
      <alignment horizontal="left" vertical="center" shrinkToFit="1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9" fillId="3" borderId="0" xfId="0" applyFont="1" applyFill="1" applyAlignment="1">
      <alignment horizontal="center"/>
    </xf>
    <xf numFmtId="0" fontId="7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6" fillId="0" borderId="9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shrinkToFit="1"/>
    </xf>
    <xf numFmtId="0" fontId="4" fillId="2" borderId="3" xfId="0" applyFont="1" applyFill="1" applyBorder="1" applyAlignment="1">
      <alignment horizontal="center" shrinkToFit="1"/>
    </xf>
    <xf numFmtId="0" fontId="4" fillId="3" borderId="2" xfId="0" applyFont="1" applyFill="1" applyBorder="1" applyAlignment="1">
      <alignment horizontal="center" shrinkToFit="1"/>
    </xf>
    <xf numFmtId="0" fontId="4" fillId="3" borderId="3" xfId="0" applyFont="1" applyFill="1" applyBorder="1" applyAlignment="1">
      <alignment horizontal="center" shrinkToFi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tabSelected="1" workbookViewId="0">
      <selection activeCell="I16" sqref="I16"/>
    </sheetView>
  </sheetViews>
  <sheetFormatPr defaultRowHeight="14.25" x14ac:dyDescent="0.2"/>
  <cols>
    <col min="1" max="1" width="3.375" customWidth="1"/>
    <col min="2" max="2" width="2.75" customWidth="1"/>
    <col min="3" max="3" width="15.125" style="4" customWidth="1"/>
    <col min="4" max="4" width="5.875" style="4" customWidth="1"/>
    <col min="5" max="5" width="17.375" style="4" customWidth="1"/>
    <col min="6" max="6" width="6.875" style="1" bestFit="1" customWidth="1"/>
    <col min="7" max="7" width="6.875" style="1" customWidth="1"/>
    <col min="8" max="8" width="4.875" style="1" bestFit="1" customWidth="1"/>
    <col min="9" max="9" width="4.875" bestFit="1" customWidth="1"/>
    <col min="10" max="10" width="5.375" customWidth="1"/>
    <col min="11" max="11" width="5.875" customWidth="1"/>
    <col min="12" max="12" width="7.625" customWidth="1"/>
    <col min="13" max="13" width="4.375" hidden="1" customWidth="1"/>
    <col min="14" max="14" width="4.75" hidden="1" customWidth="1"/>
    <col min="15" max="15" width="11.875" customWidth="1"/>
    <col min="16" max="16" width="22" style="4" hidden="1" customWidth="1"/>
    <col min="17" max="17" width="0" hidden="1" customWidth="1"/>
  </cols>
  <sheetData>
    <row r="1" spans="1:17" ht="15.75" customHeight="1" x14ac:dyDescent="0.25">
      <c r="A1" s="77" t="s">
        <v>75</v>
      </c>
      <c r="B1" s="77"/>
      <c r="C1" s="77"/>
      <c r="D1" s="77" t="s">
        <v>76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49"/>
    </row>
    <row r="2" spans="1:17" ht="15.75" customHeight="1" x14ac:dyDescent="0.25">
      <c r="A2" s="77" t="s">
        <v>77</v>
      </c>
      <c r="B2" s="77"/>
      <c r="C2" s="77"/>
      <c r="D2" s="77" t="s">
        <v>78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49"/>
    </row>
    <row r="3" spans="1:17" ht="15.75" x14ac:dyDescent="0.25">
      <c r="A3" s="49"/>
      <c r="B3" s="49"/>
      <c r="C3" s="49"/>
      <c r="D3" s="49"/>
      <c r="E3" s="49"/>
      <c r="F3" s="49"/>
      <c r="G3" s="49"/>
      <c r="H3" s="49"/>
      <c r="I3" s="37"/>
      <c r="J3" s="38"/>
      <c r="K3" s="38"/>
      <c r="L3" s="49"/>
      <c r="M3" s="5"/>
      <c r="N3" s="5"/>
      <c r="O3" s="5"/>
    </row>
    <row r="4" spans="1:17" ht="15.75" x14ac:dyDescent="0.25">
      <c r="A4" s="76" t="s">
        <v>126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50"/>
    </row>
    <row r="5" spans="1:17" ht="15.75" x14ac:dyDescent="0.25">
      <c r="A5" s="76" t="s">
        <v>131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50"/>
      <c r="Q5" s="5"/>
    </row>
    <row r="6" spans="1:17" ht="16.5" x14ac:dyDescent="0.25">
      <c r="A6" s="2"/>
      <c r="B6" s="2"/>
      <c r="C6" s="3"/>
      <c r="D6" s="3"/>
      <c r="E6" s="3"/>
      <c r="F6" s="2"/>
      <c r="G6" s="2"/>
      <c r="H6" s="2"/>
      <c r="P6" s="3"/>
    </row>
    <row r="7" spans="1:17" ht="15" customHeight="1" x14ac:dyDescent="0.2">
      <c r="A7" s="84" t="s">
        <v>0</v>
      </c>
      <c r="B7" s="85"/>
      <c r="C7" s="78" t="s">
        <v>54</v>
      </c>
      <c r="D7" s="88"/>
      <c r="E7" s="90" t="s">
        <v>53</v>
      </c>
      <c r="F7" s="92" t="s">
        <v>79</v>
      </c>
      <c r="G7" s="92" t="s">
        <v>86</v>
      </c>
      <c r="H7" s="94" t="s">
        <v>80</v>
      </c>
      <c r="I7" s="95"/>
      <c r="J7" s="94" t="s">
        <v>130</v>
      </c>
      <c r="K7" s="99"/>
      <c r="L7" s="99"/>
      <c r="M7" s="99"/>
      <c r="N7" s="95"/>
      <c r="O7" s="92" t="s">
        <v>51</v>
      </c>
      <c r="P7" s="78" t="s">
        <v>54</v>
      </c>
    </row>
    <row r="8" spans="1:17" ht="42.75" x14ac:dyDescent="0.2">
      <c r="A8" s="86"/>
      <c r="B8" s="87"/>
      <c r="C8" s="79"/>
      <c r="D8" s="89"/>
      <c r="E8" s="91"/>
      <c r="F8" s="93"/>
      <c r="G8" s="93"/>
      <c r="H8" s="6" t="s">
        <v>81</v>
      </c>
      <c r="I8" s="6" t="s">
        <v>82</v>
      </c>
      <c r="J8" s="6" t="s">
        <v>83</v>
      </c>
      <c r="K8" s="39" t="s">
        <v>84</v>
      </c>
      <c r="L8" s="40" t="s">
        <v>85</v>
      </c>
      <c r="M8" s="39" t="s">
        <v>84</v>
      </c>
      <c r="N8" s="40" t="s">
        <v>85</v>
      </c>
      <c r="O8" s="93"/>
      <c r="P8" s="79"/>
    </row>
    <row r="9" spans="1:17" ht="15" x14ac:dyDescent="0.25">
      <c r="A9" s="7" t="s">
        <v>1</v>
      </c>
      <c r="B9" s="8"/>
      <c r="C9" s="80" t="s">
        <v>3</v>
      </c>
      <c r="D9" s="81"/>
      <c r="E9" s="9"/>
      <c r="F9" s="10"/>
      <c r="G9" s="10"/>
      <c r="H9" s="10"/>
      <c r="I9" s="11"/>
      <c r="J9" s="10">
        <f>SUM(J10:J21)</f>
        <v>441</v>
      </c>
      <c r="K9" s="10">
        <f>SUM(K10:K19)</f>
        <v>0</v>
      </c>
      <c r="L9" s="36">
        <f t="shared" ref="L9:L45" si="0">K9*100/J9</f>
        <v>0</v>
      </c>
      <c r="M9" s="10">
        <f>SUM(M10:M19)</f>
        <v>0</v>
      </c>
      <c r="N9" s="11">
        <f t="shared" ref="N9:N45" si="1">M9*100/J9</f>
        <v>0</v>
      </c>
      <c r="O9" s="11"/>
      <c r="P9" s="12" t="s">
        <v>3</v>
      </c>
    </row>
    <row r="10" spans="1:17" ht="15" x14ac:dyDescent="0.25">
      <c r="A10" s="13">
        <v>1</v>
      </c>
      <c r="B10" s="14">
        <v>1</v>
      </c>
      <c r="C10" s="15" t="str">
        <f xml:space="preserve"> LEFT(P10,LEN(P10)-LEN(D10))</f>
        <v xml:space="preserve">Phạm Hữu  </v>
      </c>
      <c r="D10" s="16" t="s">
        <v>57</v>
      </c>
      <c r="E10" s="17" t="s">
        <v>9</v>
      </c>
      <c r="F10" s="18">
        <v>201</v>
      </c>
      <c r="G10" s="18" t="s">
        <v>89</v>
      </c>
      <c r="H10" s="18">
        <v>2</v>
      </c>
      <c r="I10" s="11" t="s">
        <v>87</v>
      </c>
      <c r="J10" s="18">
        <v>34</v>
      </c>
      <c r="K10" s="18"/>
      <c r="L10" s="36">
        <f t="shared" si="0"/>
        <v>0</v>
      </c>
      <c r="M10" s="18"/>
      <c r="N10" s="11">
        <f t="shared" si="1"/>
        <v>0</v>
      </c>
      <c r="O10" s="11"/>
      <c r="P10" s="19" t="s">
        <v>104</v>
      </c>
      <c r="Q10" t="str">
        <f t="shared" ref="Q10:Q21" si="2">C10&amp;" "&amp;D10</f>
        <v>Phạm Hữu   Chiến</v>
      </c>
    </row>
    <row r="11" spans="1:17" ht="15" x14ac:dyDescent="0.25">
      <c r="A11" s="13">
        <v>2</v>
      </c>
      <c r="B11" s="14">
        <v>2</v>
      </c>
      <c r="C11" s="41" t="s">
        <v>90</v>
      </c>
      <c r="D11" s="42" t="s">
        <v>59</v>
      </c>
      <c r="E11" s="43" t="s">
        <v>11</v>
      </c>
      <c r="F11" s="44">
        <v>202</v>
      </c>
      <c r="G11" s="44" t="s">
        <v>89</v>
      </c>
      <c r="H11" s="44">
        <v>2</v>
      </c>
      <c r="I11" s="45" t="s">
        <v>144</v>
      </c>
      <c r="J11" s="44">
        <v>32</v>
      </c>
      <c r="K11" s="18"/>
      <c r="L11" s="36">
        <f>K11*100/J21</f>
        <v>0</v>
      </c>
      <c r="M11" s="18"/>
      <c r="N11" s="11">
        <f>M11*100/J21</f>
        <v>0</v>
      </c>
      <c r="O11" s="11"/>
      <c r="P11" s="19" t="s">
        <v>105</v>
      </c>
      <c r="Q11" t="str">
        <f t="shared" si="2"/>
        <v>Nguyễn Thị Thương Duyên</v>
      </c>
    </row>
    <row r="12" spans="1:17" ht="15" x14ac:dyDescent="0.25">
      <c r="A12" s="13">
        <v>3</v>
      </c>
      <c r="B12" s="14">
        <v>3</v>
      </c>
      <c r="C12" s="15" t="s">
        <v>96</v>
      </c>
      <c r="D12" s="16" t="s">
        <v>97</v>
      </c>
      <c r="E12" s="17" t="s">
        <v>6</v>
      </c>
      <c r="F12" s="18">
        <v>203</v>
      </c>
      <c r="G12" s="18" t="s">
        <v>89</v>
      </c>
      <c r="H12" s="18">
        <v>2</v>
      </c>
      <c r="I12" s="11" t="s">
        <v>87</v>
      </c>
      <c r="J12" s="18">
        <v>44</v>
      </c>
      <c r="K12" s="44"/>
      <c r="L12" s="46">
        <f>K12*100/J11</f>
        <v>0</v>
      </c>
      <c r="M12" s="44"/>
      <c r="N12" s="47">
        <f>M12*100/J11</f>
        <v>0</v>
      </c>
      <c r="O12" s="47"/>
      <c r="P12" s="19" t="s">
        <v>106</v>
      </c>
      <c r="Q12" t="str">
        <f t="shared" si="2"/>
        <v>Vũ Văn Hùng</v>
      </c>
    </row>
    <row r="13" spans="1:17" ht="15" x14ac:dyDescent="0.25">
      <c r="A13" s="51">
        <v>4</v>
      </c>
      <c r="B13" s="52">
        <v>4</v>
      </c>
      <c r="C13" s="41" t="s">
        <v>119</v>
      </c>
      <c r="D13" s="42" t="s">
        <v>60</v>
      </c>
      <c r="E13" s="43" t="s">
        <v>12</v>
      </c>
      <c r="F13" s="44">
        <v>204</v>
      </c>
      <c r="G13" s="44" t="s">
        <v>89</v>
      </c>
      <c r="H13" s="44">
        <v>2</v>
      </c>
      <c r="I13" s="47" t="s">
        <v>87</v>
      </c>
      <c r="J13" s="44">
        <v>19</v>
      </c>
      <c r="K13" s="44"/>
      <c r="L13" s="46">
        <f>K13*100/J18</f>
        <v>0</v>
      </c>
      <c r="M13" s="44"/>
      <c r="N13" s="47">
        <f>M13*100/J18</f>
        <v>0</v>
      </c>
      <c r="O13" s="47"/>
      <c r="P13" s="19" t="s">
        <v>107</v>
      </c>
      <c r="Q13" t="str">
        <f t="shared" si="2"/>
        <v>Dương Đông  Hưng</v>
      </c>
    </row>
    <row r="14" spans="1:17" ht="15" x14ac:dyDescent="0.25">
      <c r="A14" s="51">
        <v>5</v>
      </c>
      <c r="B14" s="52">
        <v>5</v>
      </c>
      <c r="C14" s="41" t="s">
        <v>98</v>
      </c>
      <c r="D14" s="42" t="s">
        <v>64</v>
      </c>
      <c r="E14" s="53" t="s">
        <v>8</v>
      </c>
      <c r="F14" s="44">
        <v>205</v>
      </c>
      <c r="G14" s="44" t="s">
        <v>89</v>
      </c>
      <c r="H14" s="44">
        <v>2</v>
      </c>
      <c r="I14" s="73" t="s">
        <v>87</v>
      </c>
      <c r="J14" s="44">
        <v>18</v>
      </c>
      <c r="K14" s="44"/>
      <c r="L14" s="46">
        <f>K14*100/J13</f>
        <v>0</v>
      </c>
      <c r="M14" s="44"/>
      <c r="N14" s="47">
        <f>M14*100/J13</f>
        <v>0</v>
      </c>
      <c r="O14" s="47"/>
      <c r="P14" s="19" t="s">
        <v>108</v>
      </c>
      <c r="Q14" t="str">
        <f t="shared" si="2"/>
        <v>Bùi Trung  Kiên</v>
      </c>
    </row>
    <row r="15" spans="1:17" ht="15" x14ac:dyDescent="0.25">
      <c r="A15" s="51">
        <v>6</v>
      </c>
      <c r="B15" s="52">
        <v>6</v>
      </c>
      <c r="C15" s="41" t="str">
        <f xml:space="preserve"> LEFT(P15,LEN(P15)-LEN(D15))</f>
        <v xml:space="preserve">Dương Thị  </v>
      </c>
      <c r="D15" s="42" t="s">
        <v>61</v>
      </c>
      <c r="E15" s="54" t="s">
        <v>13</v>
      </c>
      <c r="F15" s="44">
        <v>106</v>
      </c>
      <c r="G15" s="44" t="s">
        <v>89</v>
      </c>
      <c r="H15" s="44">
        <v>2</v>
      </c>
      <c r="I15" s="45" t="s">
        <v>132</v>
      </c>
      <c r="J15" s="44">
        <v>51</v>
      </c>
      <c r="K15" s="44"/>
      <c r="L15" s="46">
        <f t="shared" si="0"/>
        <v>0</v>
      </c>
      <c r="M15" s="44"/>
      <c r="N15" s="47">
        <f t="shared" si="1"/>
        <v>0</v>
      </c>
      <c r="O15" s="47"/>
      <c r="P15" s="19" t="s">
        <v>109</v>
      </c>
      <c r="Q15" t="str">
        <f t="shared" si="2"/>
        <v>Dương Thị   Lan</v>
      </c>
    </row>
    <row r="16" spans="1:17" ht="15" x14ac:dyDescent="0.25">
      <c r="A16" s="51">
        <v>7</v>
      </c>
      <c r="B16" s="52">
        <v>7</v>
      </c>
      <c r="C16" s="55" t="s">
        <v>99</v>
      </c>
      <c r="D16" s="55" t="s">
        <v>56</v>
      </c>
      <c r="E16" s="56" t="s">
        <v>101</v>
      </c>
      <c r="F16" s="72">
        <v>301</v>
      </c>
      <c r="G16" s="44" t="s">
        <v>89</v>
      </c>
      <c r="H16" s="57">
        <v>2</v>
      </c>
      <c r="I16" s="47" t="s">
        <v>145</v>
      </c>
      <c r="J16" s="58">
        <v>45</v>
      </c>
      <c r="K16" s="44"/>
      <c r="L16" s="46">
        <f>K16*100/J14</f>
        <v>0</v>
      </c>
      <c r="M16" s="44"/>
      <c r="N16" s="47">
        <f>M16*100/J14</f>
        <v>0</v>
      </c>
      <c r="O16" s="47"/>
      <c r="P16" s="19" t="s">
        <v>110</v>
      </c>
      <c r="Q16" t="str">
        <f t="shared" si="2"/>
        <v>Trần Hữu Phúc</v>
      </c>
    </row>
    <row r="17" spans="1:17" ht="15.75" customHeight="1" x14ac:dyDescent="0.25">
      <c r="A17" s="51">
        <v>8</v>
      </c>
      <c r="B17" s="52">
        <v>8</v>
      </c>
      <c r="C17" s="41" t="str">
        <f xml:space="preserve"> LEFT(P17,LEN(P17)-LEN(D17))</f>
        <v xml:space="preserve">Nguyễn Thị  </v>
      </c>
      <c r="D17" s="42" t="s">
        <v>56</v>
      </c>
      <c r="E17" s="54" t="s">
        <v>7</v>
      </c>
      <c r="F17" s="44">
        <v>303</v>
      </c>
      <c r="G17" s="44" t="s">
        <v>89</v>
      </c>
      <c r="H17" s="44">
        <v>2</v>
      </c>
      <c r="I17" s="47" t="s">
        <v>87</v>
      </c>
      <c r="J17" s="44">
        <v>50</v>
      </c>
      <c r="K17" s="44"/>
      <c r="L17" s="46">
        <f t="shared" si="0"/>
        <v>0</v>
      </c>
      <c r="M17" s="44"/>
      <c r="N17" s="47">
        <f t="shared" si="1"/>
        <v>0</v>
      </c>
      <c r="O17" s="47"/>
      <c r="P17" s="19" t="s">
        <v>111</v>
      </c>
      <c r="Q17" t="str">
        <f t="shared" si="2"/>
        <v>Nguyễn Thị   Phúc</v>
      </c>
    </row>
    <row r="18" spans="1:17" ht="15" x14ac:dyDescent="0.25">
      <c r="A18" s="51">
        <v>9</v>
      </c>
      <c r="B18" s="52">
        <v>9</v>
      </c>
      <c r="C18" s="41" t="s">
        <v>93</v>
      </c>
      <c r="D18" s="42" t="s">
        <v>94</v>
      </c>
      <c r="E18" s="54" t="s">
        <v>10</v>
      </c>
      <c r="F18" s="44">
        <v>306</v>
      </c>
      <c r="G18" s="44" t="s">
        <v>89</v>
      </c>
      <c r="H18" s="44">
        <v>4</v>
      </c>
      <c r="I18" s="47" t="s">
        <v>87</v>
      </c>
      <c r="J18" s="44">
        <v>20</v>
      </c>
      <c r="K18" s="44"/>
      <c r="L18" s="46">
        <f>K18*100/J20</f>
        <v>0</v>
      </c>
      <c r="M18" s="44"/>
      <c r="N18" s="47">
        <f>M18*100/J20</f>
        <v>0</v>
      </c>
      <c r="O18" s="47"/>
      <c r="P18" s="19" t="s">
        <v>112</v>
      </c>
      <c r="Q18" t="str">
        <f t="shared" si="2"/>
        <v>Đoàn Thị Như  Quỳnh</v>
      </c>
    </row>
    <row r="19" spans="1:17" ht="15" x14ac:dyDescent="0.25">
      <c r="A19" s="51">
        <v>10</v>
      </c>
      <c r="B19" s="52">
        <v>10</v>
      </c>
      <c r="C19" s="55" t="s">
        <v>102</v>
      </c>
      <c r="D19" s="55" t="s">
        <v>100</v>
      </c>
      <c r="E19" s="56" t="s">
        <v>103</v>
      </c>
      <c r="F19" s="72">
        <v>305</v>
      </c>
      <c r="G19" s="44" t="s">
        <v>89</v>
      </c>
      <c r="H19" s="57">
        <v>2</v>
      </c>
      <c r="I19" s="47" t="s">
        <v>87</v>
      </c>
      <c r="J19" s="58">
        <v>48</v>
      </c>
      <c r="K19" s="44"/>
      <c r="L19" s="46">
        <f>K19*100/J12</f>
        <v>0</v>
      </c>
      <c r="M19" s="44"/>
      <c r="N19" s="47">
        <f>M19*100/J12</f>
        <v>0</v>
      </c>
      <c r="O19" s="47"/>
      <c r="P19" s="19" t="s">
        <v>113</v>
      </c>
      <c r="Q19" t="str">
        <f t="shared" si="2"/>
        <v>Bùi Thị Thêm</v>
      </c>
    </row>
    <row r="20" spans="1:17" ht="15" x14ac:dyDescent="0.25">
      <c r="A20" s="51">
        <v>11</v>
      </c>
      <c r="B20" s="52">
        <v>11</v>
      </c>
      <c r="C20" s="41" t="s">
        <v>120</v>
      </c>
      <c r="D20" s="42" t="s">
        <v>55</v>
      </c>
      <c r="E20" s="54" t="s">
        <v>5</v>
      </c>
      <c r="F20" s="44">
        <v>304</v>
      </c>
      <c r="G20" s="44" t="s">
        <v>89</v>
      </c>
      <c r="H20" s="44">
        <v>2</v>
      </c>
      <c r="I20" s="47" t="s">
        <v>87</v>
      </c>
      <c r="J20" s="44">
        <v>48</v>
      </c>
      <c r="K20" s="44"/>
      <c r="L20" s="46">
        <f t="shared" ref="L20:L21" si="3">K20*100/J13</f>
        <v>0</v>
      </c>
      <c r="M20" s="44"/>
      <c r="N20" s="47"/>
      <c r="O20" s="47"/>
      <c r="P20" s="19" t="s">
        <v>114</v>
      </c>
      <c r="Q20" t="str">
        <f t="shared" si="2"/>
        <v>Đoàn Thị Bích Thủy</v>
      </c>
    </row>
    <row r="21" spans="1:17" ht="15" x14ac:dyDescent="0.25">
      <c r="A21" s="51">
        <v>12</v>
      </c>
      <c r="B21" s="52">
        <v>12</v>
      </c>
      <c r="C21" s="41" t="s">
        <v>91</v>
      </c>
      <c r="D21" s="42" t="s">
        <v>92</v>
      </c>
      <c r="E21" s="54" t="s">
        <v>4</v>
      </c>
      <c r="F21" s="44">
        <v>307</v>
      </c>
      <c r="G21" s="44" t="s">
        <v>89</v>
      </c>
      <c r="H21" s="44">
        <v>2</v>
      </c>
      <c r="I21" s="47" t="s">
        <v>87</v>
      </c>
      <c r="J21" s="44">
        <v>32</v>
      </c>
      <c r="K21" s="44"/>
      <c r="L21" s="46">
        <f t="shared" si="3"/>
        <v>0</v>
      </c>
      <c r="M21" s="44"/>
      <c r="N21" s="47"/>
      <c r="O21" s="47"/>
      <c r="P21" s="19" t="s">
        <v>95</v>
      </c>
      <c r="Q21" t="str">
        <f t="shared" si="2"/>
        <v>Trần Thanh Tuyền</v>
      </c>
    </row>
    <row r="22" spans="1:17" ht="15" x14ac:dyDescent="0.25">
      <c r="A22" s="59" t="s">
        <v>2</v>
      </c>
      <c r="B22" s="60"/>
      <c r="C22" s="82" t="str">
        <f xml:space="preserve"> LEFT(P22,LEN(P22)-LEN(D22))</f>
        <v>Khoa M&amp;CT</v>
      </c>
      <c r="D22" s="83"/>
      <c r="E22" s="61"/>
      <c r="F22" s="62"/>
      <c r="G22" s="62"/>
      <c r="H22" s="62"/>
      <c r="I22" s="47"/>
      <c r="J22" s="62">
        <f>SUM(J23:J26)</f>
        <v>43</v>
      </c>
      <c r="K22" s="63">
        <f>SUM(K23:K25)</f>
        <v>0</v>
      </c>
      <c r="L22" s="46">
        <f t="shared" si="0"/>
        <v>0</v>
      </c>
      <c r="M22" s="62">
        <f>SUM(M23:M25)</f>
        <v>0</v>
      </c>
      <c r="N22" s="47">
        <f t="shared" si="1"/>
        <v>0</v>
      </c>
      <c r="O22" s="47"/>
      <c r="P22" s="25" t="s">
        <v>14</v>
      </c>
    </row>
    <row r="23" spans="1:17" ht="15" x14ac:dyDescent="0.25">
      <c r="A23" s="51">
        <v>13</v>
      </c>
      <c r="B23" s="52">
        <v>1</v>
      </c>
      <c r="C23" s="41" t="str">
        <f xml:space="preserve"> LEFT(P23,LEN(P23)-LEN(D23))</f>
        <v xml:space="preserve">Tạ Văn </v>
      </c>
      <c r="D23" s="42" t="s">
        <v>64</v>
      </c>
      <c r="E23" s="64" t="s">
        <v>20</v>
      </c>
      <c r="F23" s="44">
        <v>206</v>
      </c>
      <c r="G23" s="44" t="s">
        <v>89</v>
      </c>
      <c r="H23" s="44">
        <v>2</v>
      </c>
      <c r="I23" s="47" t="s">
        <v>87</v>
      </c>
      <c r="J23" s="44">
        <v>17</v>
      </c>
      <c r="K23" s="44"/>
      <c r="L23" s="46">
        <f t="shared" si="0"/>
        <v>0</v>
      </c>
      <c r="M23" s="44"/>
      <c r="N23" s="47">
        <f t="shared" si="1"/>
        <v>0</v>
      </c>
      <c r="O23" s="47"/>
      <c r="P23" s="19" t="s">
        <v>19</v>
      </c>
    </row>
    <row r="24" spans="1:17" ht="15" x14ac:dyDescent="0.25">
      <c r="A24" s="51">
        <v>14</v>
      </c>
      <c r="B24" s="52">
        <v>2</v>
      </c>
      <c r="C24" s="41" t="str">
        <f xml:space="preserve"> LEFT(P24,LEN(P24)-LEN(D24))</f>
        <v xml:space="preserve">Vũ Đức </v>
      </c>
      <c r="D24" s="42" t="s">
        <v>63</v>
      </c>
      <c r="E24" s="64" t="s">
        <v>18</v>
      </c>
      <c r="F24" s="44">
        <v>308</v>
      </c>
      <c r="G24" s="44" t="s">
        <v>88</v>
      </c>
      <c r="H24" s="44">
        <v>2</v>
      </c>
      <c r="I24" s="47" t="s">
        <v>127</v>
      </c>
      <c r="J24" s="44">
        <v>9</v>
      </c>
      <c r="K24" s="44"/>
      <c r="L24" s="46">
        <f t="shared" si="0"/>
        <v>0</v>
      </c>
      <c r="M24" s="44"/>
      <c r="N24" s="47">
        <f t="shared" si="1"/>
        <v>0</v>
      </c>
      <c r="O24" s="47"/>
      <c r="P24" s="19" t="s">
        <v>17</v>
      </c>
    </row>
    <row r="25" spans="1:17" ht="15" x14ac:dyDescent="0.25">
      <c r="A25" s="51">
        <v>15</v>
      </c>
      <c r="B25" s="52">
        <v>3</v>
      </c>
      <c r="C25" s="41" t="str">
        <f xml:space="preserve"> LEFT(P25,LEN(P25)-LEN(D25))</f>
        <v xml:space="preserve">Hồ Trung </v>
      </c>
      <c r="D25" s="42" t="s">
        <v>62</v>
      </c>
      <c r="E25" s="64" t="s">
        <v>16</v>
      </c>
      <c r="F25" s="44">
        <v>104</v>
      </c>
      <c r="G25" s="44" t="s">
        <v>89</v>
      </c>
      <c r="H25" s="44">
        <v>2</v>
      </c>
      <c r="I25" s="47" t="s">
        <v>128</v>
      </c>
      <c r="J25" s="44">
        <v>9</v>
      </c>
      <c r="K25" s="44"/>
      <c r="L25" s="46">
        <f t="shared" si="0"/>
        <v>0</v>
      </c>
      <c r="M25" s="44"/>
      <c r="N25" s="47">
        <f t="shared" si="1"/>
        <v>0</v>
      </c>
      <c r="O25" s="47"/>
      <c r="P25" s="19" t="s">
        <v>15</v>
      </c>
    </row>
    <row r="26" spans="1:17" ht="15" x14ac:dyDescent="0.25">
      <c r="A26" s="65">
        <v>16</v>
      </c>
      <c r="B26" s="52">
        <v>4</v>
      </c>
      <c r="C26" s="41" t="s">
        <v>124</v>
      </c>
      <c r="D26" s="42" t="s">
        <v>125</v>
      </c>
      <c r="E26" s="64" t="s">
        <v>118</v>
      </c>
      <c r="F26" s="44">
        <v>204</v>
      </c>
      <c r="G26" s="44" t="s">
        <v>88</v>
      </c>
      <c r="H26" s="44">
        <v>2</v>
      </c>
      <c r="I26" s="47" t="s">
        <v>129</v>
      </c>
      <c r="J26" s="44">
        <v>8</v>
      </c>
      <c r="K26" s="44"/>
      <c r="L26" s="46"/>
      <c r="M26" s="44"/>
      <c r="N26" s="47"/>
      <c r="O26" s="47"/>
      <c r="P26" s="19"/>
    </row>
    <row r="27" spans="1:17" ht="15" customHeight="1" x14ac:dyDescent="0.25">
      <c r="A27" s="59" t="s">
        <v>21</v>
      </c>
      <c r="B27" s="60"/>
      <c r="C27" s="82" t="str">
        <f xml:space="preserve"> LEFT(P27,LEN(P27)-LEN(D27))</f>
        <v>Khoa Kinh tế</v>
      </c>
      <c r="D27" s="83"/>
      <c r="E27" s="61"/>
      <c r="F27" s="62"/>
      <c r="G27" s="62"/>
      <c r="H27" s="62"/>
      <c r="I27" s="47"/>
      <c r="J27" s="62">
        <f>SUM(J28:J33)</f>
        <v>196</v>
      </c>
      <c r="K27" s="62">
        <f>SUM(K28:K32)</f>
        <v>0</v>
      </c>
      <c r="L27" s="46">
        <f t="shared" si="0"/>
        <v>0</v>
      </c>
      <c r="M27" s="62">
        <f>SUM(M28:M32)</f>
        <v>30</v>
      </c>
      <c r="N27" s="47">
        <f t="shared" si="1"/>
        <v>15.306122448979592</v>
      </c>
      <c r="O27" s="47"/>
      <c r="P27" s="25" t="s">
        <v>22</v>
      </c>
    </row>
    <row r="28" spans="1:17" ht="15" x14ac:dyDescent="0.25">
      <c r="A28" s="51">
        <v>17</v>
      </c>
      <c r="B28" s="52">
        <v>1</v>
      </c>
      <c r="C28" s="41" t="str">
        <f xml:space="preserve"> LEFT(P28,LEN(P28)-LEN(D28))</f>
        <v xml:space="preserve">Đặng Thị Thu </v>
      </c>
      <c r="D28" s="42" t="s">
        <v>66</v>
      </c>
      <c r="E28" s="66" t="s">
        <v>30</v>
      </c>
      <c r="F28" s="44">
        <v>106</v>
      </c>
      <c r="G28" s="44" t="s">
        <v>89</v>
      </c>
      <c r="H28" s="44">
        <v>2</v>
      </c>
      <c r="I28" s="47" t="s">
        <v>87</v>
      </c>
      <c r="J28" s="44">
        <v>7</v>
      </c>
      <c r="K28" s="44"/>
      <c r="L28" s="46">
        <f t="shared" si="0"/>
        <v>0</v>
      </c>
      <c r="M28" s="44">
        <v>7</v>
      </c>
      <c r="N28" s="47">
        <f t="shared" si="1"/>
        <v>100</v>
      </c>
      <c r="O28" s="47"/>
      <c r="P28" s="19" t="s">
        <v>29</v>
      </c>
    </row>
    <row r="29" spans="1:17" ht="15" x14ac:dyDescent="0.25">
      <c r="A29" s="51">
        <v>18</v>
      </c>
      <c r="B29" s="52">
        <v>2</v>
      </c>
      <c r="C29" s="41" t="str">
        <f xml:space="preserve"> LEFT(P29,LEN(P29)-LEN(D29))</f>
        <v xml:space="preserve">Bùi Thị Thúy </v>
      </c>
      <c r="D29" s="42" t="s">
        <v>58</v>
      </c>
      <c r="E29" s="54" t="s">
        <v>24</v>
      </c>
      <c r="F29" s="44">
        <v>101</v>
      </c>
      <c r="G29" s="44" t="s">
        <v>89</v>
      </c>
      <c r="H29" s="44">
        <v>3</v>
      </c>
      <c r="I29" s="47" t="s">
        <v>87</v>
      </c>
      <c r="J29" s="44">
        <v>59</v>
      </c>
      <c r="K29" s="44"/>
      <c r="L29" s="46">
        <f t="shared" si="0"/>
        <v>0</v>
      </c>
      <c r="M29" s="44"/>
      <c r="N29" s="47">
        <f t="shared" si="1"/>
        <v>0</v>
      </c>
      <c r="O29" s="47"/>
      <c r="P29" s="19" t="s">
        <v>23</v>
      </c>
    </row>
    <row r="30" spans="1:17" ht="15" x14ac:dyDescent="0.25">
      <c r="A30" s="51">
        <v>19</v>
      </c>
      <c r="B30" s="52">
        <v>3</v>
      </c>
      <c r="C30" s="41" t="str">
        <f xml:space="preserve"> LEFT(P30,LEN(P30)-LEN(D30))</f>
        <v xml:space="preserve">Nguyễn Thị Thu </v>
      </c>
      <c r="D30" s="42" t="s">
        <v>58</v>
      </c>
      <c r="E30" s="54" t="s">
        <v>28</v>
      </c>
      <c r="F30" s="44">
        <v>102</v>
      </c>
      <c r="G30" s="44" t="s">
        <v>89</v>
      </c>
      <c r="H30" s="44">
        <v>2</v>
      </c>
      <c r="I30" s="47" t="s">
        <v>87</v>
      </c>
      <c r="J30" s="44">
        <v>34</v>
      </c>
      <c r="K30" s="44"/>
      <c r="L30" s="46">
        <f t="shared" si="0"/>
        <v>0</v>
      </c>
      <c r="M30" s="44">
        <v>23</v>
      </c>
      <c r="N30" s="47">
        <f t="shared" si="1"/>
        <v>67.647058823529406</v>
      </c>
      <c r="O30" s="47"/>
      <c r="P30" s="19" t="s">
        <v>27</v>
      </c>
    </row>
    <row r="31" spans="1:17" ht="15" x14ac:dyDescent="0.25">
      <c r="A31" s="51">
        <v>20</v>
      </c>
      <c r="B31" s="52">
        <v>4</v>
      </c>
      <c r="C31" s="55" t="s">
        <v>115</v>
      </c>
      <c r="D31" s="55" t="s">
        <v>65</v>
      </c>
      <c r="E31" s="56" t="s">
        <v>122</v>
      </c>
      <c r="F31" s="74">
        <v>103</v>
      </c>
      <c r="G31" s="67" t="s">
        <v>89</v>
      </c>
      <c r="H31" s="44">
        <v>2</v>
      </c>
      <c r="I31" s="47" t="s">
        <v>87</v>
      </c>
      <c r="J31" s="67">
        <v>51</v>
      </c>
      <c r="K31" s="44"/>
      <c r="L31" s="46">
        <f>K31*100/J33</f>
        <v>0</v>
      </c>
      <c r="M31" s="44"/>
      <c r="N31" s="47">
        <f>M31*100/J33</f>
        <v>0</v>
      </c>
      <c r="O31" s="47"/>
      <c r="P31" s="27" t="s">
        <v>25</v>
      </c>
    </row>
    <row r="32" spans="1:17" ht="15" x14ac:dyDescent="0.25">
      <c r="A32" s="51">
        <v>21</v>
      </c>
      <c r="B32" s="52">
        <v>5</v>
      </c>
      <c r="C32" s="41" t="str">
        <f xml:space="preserve"> LEFT(P32,LEN(P32)-LEN(D32))</f>
        <v xml:space="preserve">Trần T. Thanh </v>
      </c>
      <c r="D32" s="42" t="s">
        <v>65</v>
      </c>
      <c r="E32" s="43" t="s">
        <v>32</v>
      </c>
      <c r="F32" s="44">
        <v>104</v>
      </c>
      <c r="G32" s="44" t="s">
        <v>89</v>
      </c>
      <c r="H32" s="44">
        <v>2</v>
      </c>
      <c r="I32" s="47" t="s">
        <v>127</v>
      </c>
      <c r="J32" s="44">
        <v>6</v>
      </c>
      <c r="K32" s="44"/>
      <c r="L32" s="46">
        <f t="shared" si="0"/>
        <v>0</v>
      </c>
      <c r="M32" s="44"/>
      <c r="N32" s="47">
        <f t="shared" si="1"/>
        <v>0</v>
      </c>
      <c r="O32" s="47"/>
      <c r="P32" s="19" t="s">
        <v>31</v>
      </c>
    </row>
    <row r="33" spans="1:16" ht="15" x14ac:dyDescent="0.25">
      <c r="A33" s="51">
        <v>22</v>
      </c>
      <c r="B33" s="52">
        <v>6</v>
      </c>
      <c r="C33" s="41" t="s">
        <v>116</v>
      </c>
      <c r="D33" s="68" t="s">
        <v>117</v>
      </c>
      <c r="E33" s="53" t="s">
        <v>26</v>
      </c>
      <c r="F33" s="44">
        <v>105</v>
      </c>
      <c r="G33" s="44" t="s">
        <v>89</v>
      </c>
      <c r="H33" s="44">
        <v>2</v>
      </c>
      <c r="I33" s="47" t="s">
        <v>87</v>
      </c>
      <c r="J33" s="44">
        <v>39</v>
      </c>
      <c r="K33" s="44"/>
      <c r="L33" s="46"/>
      <c r="M33" s="44"/>
      <c r="N33" s="47"/>
      <c r="O33" s="47"/>
      <c r="P33" s="19"/>
    </row>
    <row r="34" spans="1:16" ht="15" x14ac:dyDescent="0.25">
      <c r="A34" s="69" t="s">
        <v>33</v>
      </c>
      <c r="B34" s="70"/>
      <c r="C34" s="82" t="str">
        <f t="shared" ref="C34:C40" si="4" xml:space="preserve"> LEFT(P34,LEN(P34)-LEN(D34))</f>
        <v>Khoa CKĐL</v>
      </c>
      <c r="D34" s="83"/>
      <c r="E34" s="61"/>
      <c r="F34" s="62"/>
      <c r="G34" s="62"/>
      <c r="H34" s="62"/>
      <c r="I34" s="47"/>
      <c r="J34" s="62">
        <f>SUM(J35:J37)</f>
        <v>55</v>
      </c>
      <c r="K34" s="62">
        <f>SUM(K35:K37)</f>
        <v>0</v>
      </c>
      <c r="L34" s="46">
        <f t="shared" si="0"/>
        <v>0</v>
      </c>
      <c r="M34" s="62">
        <f>SUM(M35:M37)</f>
        <v>10</v>
      </c>
      <c r="N34" s="47">
        <f t="shared" si="1"/>
        <v>18.181818181818183</v>
      </c>
      <c r="O34" s="47"/>
      <c r="P34" s="25" t="s">
        <v>34</v>
      </c>
    </row>
    <row r="35" spans="1:16" ht="15" x14ac:dyDescent="0.25">
      <c r="A35" s="13">
        <v>23</v>
      </c>
      <c r="B35" s="14">
        <v>1</v>
      </c>
      <c r="C35" s="15" t="str">
        <f t="shared" si="4"/>
        <v xml:space="preserve">Nguyễn Sĩ </v>
      </c>
      <c r="D35" s="16" t="s">
        <v>68</v>
      </c>
      <c r="E35" s="20" t="s">
        <v>39</v>
      </c>
      <c r="F35" s="18">
        <v>307</v>
      </c>
      <c r="G35" s="18" t="s">
        <v>88</v>
      </c>
      <c r="H35" s="18">
        <v>2</v>
      </c>
      <c r="I35" s="11" t="s">
        <v>87</v>
      </c>
      <c r="J35" s="18">
        <v>14</v>
      </c>
      <c r="K35" s="18"/>
      <c r="L35" s="36">
        <f t="shared" si="0"/>
        <v>0</v>
      </c>
      <c r="M35" s="18"/>
      <c r="N35" s="11">
        <f t="shared" si="1"/>
        <v>0</v>
      </c>
      <c r="O35" s="11"/>
      <c r="P35" s="19" t="s">
        <v>38</v>
      </c>
    </row>
    <row r="36" spans="1:16" ht="15" x14ac:dyDescent="0.25">
      <c r="A36" s="13">
        <v>24</v>
      </c>
      <c r="B36" s="14">
        <v>2</v>
      </c>
      <c r="C36" s="15" t="str">
        <f t="shared" si="4"/>
        <v xml:space="preserve">Nguyễn Bá </v>
      </c>
      <c r="D36" s="16" t="s">
        <v>73</v>
      </c>
      <c r="E36" s="20" t="s">
        <v>35</v>
      </c>
      <c r="F36" s="18">
        <v>307</v>
      </c>
      <c r="G36" s="18" t="s">
        <v>88</v>
      </c>
      <c r="H36" s="18">
        <v>3</v>
      </c>
      <c r="I36" s="11" t="s">
        <v>87</v>
      </c>
      <c r="J36" s="18">
        <v>16</v>
      </c>
      <c r="K36" s="18"/>
      <c r="L36" s="36">
        <f t="shared" si="0"/>
        <v>0</v>
      </c>
      <c r="M36" s="18"/>
      <c r="N36" s="11">
        <f t="shared" si="1"/>
        <v>0</v>
      </c>
      <c r="O36" s="11"/>
      <c r="P36" s="19" t="s">
        <v>72</v>
      </c>
    </row>
    <row r="37" spans="1:16" ht="15" x14ac:dyDescent="0.25">
      <c r="A37" s="13">
        <v>25</v>
      </c>
      <c r="B37" s="14">
        <v>3</v>
      </c>
      <c r="C37" s="15" t="str">
        <f t="shared" si="4"/>
        <v xml:space="preserve">Vũ Thị Ánh </v>
      </c>
      <c r="D37" s="16" t="s">
        <v>67</v>
      </c>
      <c r="E37" s="20" t="s">
        <v>37</v>
      </c>
      <c r="F37" s="18">
        <v>207</v>
      </c>
      <c r="G37" s="18" t="s">
        <v>89</v>
      </c>
      <c r="H37" s="18">
        <v>2</v>
      </c>
      <c r="I37" s="11" t="s">
        <v>87</v>
      </c>
      <c r="J37" s="18">
        <v>25</v>
      </c>
      <c r="K37" s="18"/>
      <c r="L37" s="36">
        <f t="shared" si="0"/>
        <v>0</v>
      </c>
      <c r="M37" s="18">
        <v>10</v>
      </c>
      <c r="N37" s="11">
        <f t="shared" si="1"/>
        <v>40</v>
      </c>
      <c r="O37" s="11"/>
      <c r="P37" s="19" t="s">
        <v>36</v>
      </c>
    </row>
    <row r="38" spans="1:16" ht="15" x14ac:dyDescent="0.25">
      <c r="A38" s="22" t="s">
        <v>40</v>
      </c>
      <c r="B38" s="23"/>
      <c r="C38" s="80" t="str">
        <f t="shared" si="4"/>
        <v>Khoa CNTT</v>
      </c>
      <c r="D38" s="81"/>
      <c r="E38" s="30"/>
      <c r="F38" s="10"/>
      <c r="G38" s="10"/>
      <c r="H38" s="10"/>
      <c r="I38" s="11"/>
      <c r="J38" s="10">
        <f>SUM(J39:J41)</f>
        <v>38</v>
      </c>
      <c r="K38" s="10">
        <f>K39+K40</f>
        <v>0</v>
      </c>
      <c r="L38" s="36">
        <f t="shared" si="0"/>
        <v>0</v>
      </c>
      <c r="M38" s="10">
        <f>M39+M40</f>
        <v>0</v>
      </c>
      <c r="N38" s="11">
        <f t="shared" si="1"/>
        <v>0</v>
      </c>
      <c r="O38" s="11"/>
      <c r="P38" s="25" t="s">
        <v>41</v>
      </c>
    </row>
    <row r="39" spans="1:16" ht="15" customHeight="1" x14ac:dyDescent="0.25">
      <c r="A39" s="13">
        <v>26</v>
      </c>
      <c r="B39" s="14">
        <v>1</v>
      </c>
      <c r="C39" s="15" t="str">
        <f t="shared" si="4"/>
        <v xml:space="preserve">Phạm Thúy </v>
      </c>
      <c r="D39" s="16" t="s">
        <v>58</v>
      </c>
      <c r="E39" s="17" t="s">
        <v>43</v>
      </c>
      <c r="F39" s="18">
        <v>301</v>
      </c>
      <c r="G39" s="18" t="s">
        <v>88</v>
      </c>
      <c r="H39" s="18">
        <v>2</v>
      </c>
      <c r="I39" s="11" t="s">
        <v>87</v>
      </c>
      <c r="J39" s="18">
        <v>14</v>
      </c>
      <c r="K39" s="18"/>
      <c r="L39" s="36">
        <f t="shared" si="0"/>
        <v>0</v>
      </c>
      <c r="M39" s="18"/>
      <c r="N39" s="11">
        <f t="shared" si="1"/>
        <v>0</v>
      </c>
      <c r="O39" s="11"/>
      <c r="P39" s="19" t="s">
        <v>42</v>
      </c>
    </row>
    <row r="40" spans="1:16" ht="15" x14ac:dyDescent="0.25">
      <c r="A40" s="13">
        <v>27</v>
      </c>
      <c r="B40" s="14">
        <v>2</v>
      </c>
      <c r="C40" s="15" t="str">
        <f t="shared" si="4"/>
        <v xml:space="preserve">Lê Thị </v>
      </c>
      <c r="D40" s="16" t="s">
        <v>69</v>
      </c>
      <c r="E40" s="17" t="s">
        <v>45</v>
      </c>
      <c r="F40" s="18">
        <v>302</v>
      </c>
      <c r="G40" s="18" t="s">
        <v>88</v>
      </c>
      <c r="H40" s="18">
        <v>2</v>
      </c>
      <c r="I40" s="11" t="s">
        <v>87</v>
      </c>
      <c r="J40" s="18">
        <v>13</v>
      </c>
      <c r="K40" s="18"/>
      <c r="L40" s="36">
        <f t="shared" si="0"/>
        <v>0</v>
      </c>
      <c r="M40" s="18"/>
      <c r="N40" s="11">
        <f t="shared" si="1"/>
        <v>0</v>
      </c>
      <c r="O40" s="11"/>
      <c r="P40" s="19" t="s">
        <v>44</v>
      </c>
    </row>
    <row r="41" spans="1:16" ht="15" x14ac:dyDescent="0.25">
      <c r="A41" s="13">
        <v>28</v>
      </c>
      <c r="B41" s="14">
        <v>3</v>
      </c>
      <c r="C41" s="15" t="s">
        <v>116</v>
      </c>
      <c r="D41" s="16" t="s">
        <v>123</v>
      </c>
      <c r="E41" s="21" t="s">
        <v>121</v>
      </c>
      <c r="F41" s="18">
        <v>303</v>
      </c>
      <c r="G41" s="18" t="s">
        <v>88</v>
      </c>
      <c r="H41" s="18">
        <v>2</v>
      </c>
      <c r="I41" s="11" t="s">
        <v>87</v>
      </c>
      <c r="J41" s="18">
        <v>11</v>
      </c>
      <c r="K41" s="18"/>
      <c r="L41" s="36">
        <f t="shared" si="0"/>
        <v>0</v>
      </c>
      <c r="M41" s="18"/>
      <c r="N41" s="11">
        <f t="shared" si="1"/>
        <v>0</v>
      </c>
      <c r="O41" s="11"/>
      <c r="P41" s="19"/>
    </row>
    <row r="42" spans="1:16" ht="14.25" customHeight="1" x14ac:dyDescent="0.25">
      <c r="A42" s="28" t="s">
        <v>46</v>
      </c>
      <c r="B42" s="29"/>
      <c r="C42" s="80" t="str">
        <f xml:space="preserve"> LEFT(P42,LEN(P42)-LEN(D42))</f>
        <v>Khoa TĐĐC</v>
      </c>
      <c r="D42" s="81"/>
      <c r="E42" s="24"/>
      <c r="F42" s="10"/>
      <c r="G42" s="10"/>
      <c r="H42" s="10"/>
      <c r="I42" s="11"/>
      <c r="J42" s="10">
        <f>SUM(J43:J44)</f>
        <v>13</v>
      </c>
      <c r="K42" s="10">
        <f>K43+K44</f>
        <v>0</v>
      </c>
      <c r="L42" s="36">
        <f t="shared" si="0"/>
        <v>0</v>
      </c>
      <c r="M42" s="10">
        <f>M43+M44</f>
        <v>0</v>
      </c>
      <c r="N42" s="11">
        <f t="shared" si="1"/>
        <v>0</v>
      </c>
      <c r="O42" s="11"/>
      <c r="P42" s="25" t="s">
        <v>47</v>
      </c>
    </row>
    <row r="43" spans="1:16" ht="15.75" customHeight="1" x14ac:dyDescent="0.25">
      <c r="A43" s="13">
        <v>29</v>
      </c>
      <c r="B43" s="13">
        <v>1</v>
      </c>
      <c r="C43" s="15" t="str">
        <f xml:space="preserve"> LEFT(P43,LEN(P43)-LEN(D43))</f>
        <v xml:space="preserve">Nguyễn Thị Thu </v>
      </c>
      <c r="D43" s="16" t="s">
        <v>70</v>
      </c>
      <c r="E43" s="17" t="s">
        <v>48</v>
      </c>
      <c r="F43" s="18">
        <v>304</v>
      </c>
      <c r="G43" s="18" t="s">
        <v>88</v>
      </c>
      <c r="H43" s="18">
        <v>2</v>
      </c>
      <c r="I43" s="11" t="s">
        <v>87</v>
      </c>
      <c r="J43" s="18">
        <v>7</v>
      </c>
      <c r="K43" s="18"/>
      <c r="L43" s="36">
        <f t="shared" si="0"/>
        <v>0</v>
      </c>
      <c r="M43" s="18"/>
      <c r="N43" s="11">
        <f t="shared" si="1"/>
        <v>0</v>
      </c>
      <c r="O43" s="11"/>
      <c r="P43" s="19" t="s">
        <v>74</v>
      </c>
    </row>
    <row r="44" spans="1:16" ht="15" x14ac:dyDescent="0.25">
      <c r="A44" s="13">
        <v>30</v>
      </c>
      <c r="B44" s="14">
        <v>2</v>
      </c>
      <c r="C44" s="15" t="str">
        <f xml:space="preserve"> LEFT(P44,LEN(P44)-LEN(D44))</f>
        <v xml:space="preserve">Phạm Duy </v>
      </c>
      <c r="D44" s="16" t="s">
        <v>71</v>
      </c>
      <c r="E44" s="26" t="s">
        <v>50</v>
      </c>
      <c r="F44" s="18">
        <v>305</v>
      </c>
      <c r="G44" s="18" t="s">
        <v>88</v>
      </c>
      <c r="H44" s="18">
        <v>2</v>
      </c>
      <c r="I44" s="11" t="s">
        <v>87</v>
      </c>
      <c r="J44" s="18">
        <v>6</v>
      </c>
      <c r="K44" s="18"/>
      <c r="L44" s="36">
        <f t="shared" si="0"/>
        <v>0</v>
      </c>
      <c r="M44" s="18"/>
      <c r="N44" s="11">
        <f t="shared" si="1"/>
        <v>0</v>
      </c>
      <c r="O44" s="11"/>
      <c r="P44" s="19" t="s">
        <v>49</v>
      </c>
    </row>
    <row r="45" spans="1:16" ht="15" x14ac:dyDescent="0.25">
      <c r="A45" s="96" t="s">
        <v>52</v>
      </c>
      <c r="B45" s="97"/>
      <c r="C45" s="97"/>
      <c r="D45" s="97"/>
      <c r="E45" s="98"/>
      <c r="F45" s="10"/>
      <c r="G45" s="10"/>
      <c r="H45" s="10"/>
      <c r="I45" s="31"/>
      <c r="J45" s="10">
        <f>J9+J22+J27+J34+J38+J42</f>
        <v>786</v>
      </c>
      <c r="K45" s="48">
        <f>K9+K22+K27+K34+K38+K42</f>
        <v>0</v>
      </c>
      <c r="L45" s="36">
        <f t="shared" si="0"/>
        <v>0</v>
      </c>
      <c r="M45" s="10" t="e">
        <f>M9+M22+M27+M34+M38+M42+#REF!</f>
        <v>#REF!</v>
      </c>
      <c r="N45" s="11" t="e">
        <f t="shared" si="1"/>
        <v>#REF!</v>
      </c>
      <c r="O45" s="11"/>
      <c r="P45" s="35"/>
    </row>
    <row r="46" spans="1:16" x14ac:dyDescent="0.2">
      <c r="A46" s="32"/>
      <c r="B46" s="32"/>
      <c r="C46" s="33"/>
      <c r="D46" s="33"/>
      <c r="E46" s="33"/>
      <c r="F46" s="34"/>
      <c r="G46" s="34"/>
      <c r="H46" s="34"/>
      <c r="I46" s="32"/>
      <c r="J46" s="32"/>
      <c r="K46" s="32"/>
      <c r="L46" s="32"/>
      <c r="M46" s="32"/>
      <c r="N46" s="32"/>
      <c r="O46" s="32"/>
      <c r="P46" s="33"/>
    </row>
  </sheetData>
  <mergeCells count="22">
    <mergeCell ref="C42:D42"/>
    <mergeCell ref="A45:E45"/>
    <mergeCell ref="J7:N7"/>
    <mergeCell ref="O7:O8"/>
    <mergeCell ref="C27:D27"/>
    <mergeCell ref="C34:D34"/>
    <mergeCell ref="C38:D38"/>
    <mergeCell ref="P7:P8"/>
    <mergeCell ref="C9:D9"/>
    <mergeCell ref="C22:D22"/>
    <mergeCell ref="A7:B8"/>
    <mergeCell ref="C7:D8"/>
    <mergeCell ref="E7:E8"/>
    <mergeCell ref="F7:F8"/>
    <mergeCell ref="G7:G8"/>
    <mergeCell ref="H7:I7"/>
    <mergeCell ref="A5:N5"/>
    <mergeCell ref="A1:C1"/>
    <mergeCell ref="D1:N1"/>
    <mergeCell ref="A2:C2"/>
    <mergeCell ref="D2:N2"/>
    <mergeCell ref="A4:N4"/>
  </mergeCells>
  <pageMargins left="0.28000000000000003" right="0.19685039370078741" top="0.78740157480314965" bottom="0.78740157480314965" header="0.16" footer="0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activeCell="O15" sqref="O15"/>
    </sheetView>
  </sheetViews>
  <sheetFormatPr defaultRowHeight="14.25" x14ac:dyDescent="0.2"/>
  <cols>
    <col min="1" max="1" width="3.375" customWidth="1"/>
    <col min="2" max="2" width="2.75" customWidth="1"/>
    <col min="3" max="3" width="15.125" style="4" customWidth="1"/>
    <col min="4" max="4" width="5.875" style="4" customWidth="1"/>
    <col min="5" max="5" width="17.375" style="4" customWidth="1"/>
    <col min="6" max="6" width="8.5" style="4" customWidth="1"/>
    <col min="7" max="7" width="6.875" style="1" bestFit="1" customWidth="1"/>
    <col min="8" max="8" width="6.875" style="1" customWidth="1"/>
    <col min="9" max="9" width="4.375" hidden="1" customWidth="1"/>
    <col min="10" max="10" width="4.75" hidden="1" customWidth="1"/>
    <col min="11" max="11" width="11.875" customWidth="1"/>
    <col min="12" max="12" width="22" style="4" hidden="1" customWidth="1"/>
    <col min="13" max="13" width="0" hidden="1" customWidth="1"/>
  </cols>
  <sheetData>
    <row r="1" spans="1:13" ht="15.75" customHeight="1" x14ac:dyDescent="0.25">
      <c r="A1" s="77" t="s">
        <v>143</v>
      </c>
      <c r="B1" s="77"/>
      <c r="C1" s="77"/>
      <c r="D1" s="77"/>
      <c r="E1" s="77" t="s">
        <v>76</v>
      </c>
      <c r="F1" s="77"/>
      <c r="G1" s="77"/>
      <c r="H1" s="77"/>
      <c r="I1" s="77"/>
      <c r="J1" s="77"/>
      <c r="K1" s="77"/>
    </row>
    <row r="2" spans="1:13" ht="15.75" customHeight="1" x14ac:dyDescent="0.25">
      <c r="A2" s="77" t="s">
        <v>77</v>
      </c>
      <c r="B2" s="77"/>
      <c r="C2" s="77"/>
      <c r="D2" s="77"/>
      <c r="E2" s="77" t="s">
        <v>78</v>
      </c>
      <c r="F2" s="77"/>
      <c r="G2" s="77"/>
      <c r="H2" s="77"/>
      <c r="I2" s="77"/>
      <c r="J2" s="77"/>
      <c r="K2" s="77"/>
    </row>
    <row r="3" spans="1:13" ht="15.75" x14ac:dyDescent="0.25">
      <c r="A3" s="71"/>
      <c r="B3" s="71"/>
      <c r="C3" s="71"/>
      <c r="D3" s="71"/>
      <c r="E3" s="71"/>
      <c r="F3" s="71"/>
      <c r="G3" s="71"/>
      <c r="H3" s="71"/>
      <c r="I3" s="5"/>
      <c r="J3" s="5"/>
      <c r="K3" s="5"/>
    </row>
    <row r="4" spans="1:13" ht="15.75" x14ac:dyDescent="0.25">
      <c r="A4" s="76" t="s">
        <v>133</v>
      </c>
      <c r="B4" s="76"/>
      <c r="C4" s="76"/>
      <c r="D4" s="76"/>
      <c r="E4" s="76"/>
      <c r="F4" s="76"/>
      <c r="G4" s="76"/>
      <c r="H4" s="76"/>
      <c r="I4" s="76"/>
      <c r="J4" s="76"/>
      <c r="K4" s="76"/>
    </row>
    <row r="5" spans="1:13" ht="16.5" x14ac:dyDescent="0.25">
      <c r="A5" s="2"/>
      <c r="B5" s="2"/>
      <c r="C5" s="3"/>
      <c r="D5" s="3"/>
      <c r="E5" s="3"/>
      <c r="F5" s="3"/>
      <c r="G5" s="2"/>
      <c r="H5" s="2"/>
      <c r="L5" s="3"/>
    </row>
    <row r="6" spans="1:13" ht="15" customHeight="1" x14ac:dyDescent="0.2">
      <c r="A6" s="84" t="s">
        <v>0</v>
      </c>
      <c r="B6" s="85"/>
      <c r="C6" s="78" t="s">
        <v>54</v>
      </c>
      <c r="D6" s="88"/>
      <c r="E6" s="90" t="s">
        <v>53</v>
      </c>
      <c r="F6" s="90" t="s">
        <v>142</v>
      </c>
      <c r="G6" s="92" t="s">
        <v>134</v>
      </c>
      <c r="H6" s="92" t="s">
        <v>135</v>
      </c>
      <c r="I6" s="99"/>
      <c r="J6" s="95"/>
      <c r="K6" s="92" t="s">
        <v>51</v>
      </c>
      <c r="L6" s="78" t="s">
        <v>54</v>
      </c>
    </row>
    <row r="7" spans="1:13" ht="42.75" x14ac:dyDescent="0.2">
      <c r="A7" s="86"/>
      <c r="B7" s="87"/>
      <c r="C7" s="79"/>
      <c r="D7" s="89"/>
      <c r="E7" s="91"/>
      <c r="F7" s="91"/>
      <c r="G7" s="93"/>
      <c r="H7" s="93"/>
      <c r="I7" s="39" t="s">
        <v>84</v>
      </c>
      <c r="J7" s="40" t="s">
        <v>85</v>
      </c>
      <c r="K7" s="93"/>
      <c r="L7" s="79"/>
    </row>
    <row r="8" spans="1:13" ht="15" x14ac:dyDescent="0.25">
      <c r="A8" s="7" t="s">
        <v>1</v>
      </c>
      <c r="B8" s="8"/>
      <c r="C8" s="80" t="s">
        <v>3</v>
      </c>
      <c r="D8" s="81"/>
      <c r="E8" s="9"/>
      <c r="F8" s="10">
        <f>SUM(F9:F20)</f>
        <v>441</v>
      </c>
      <c r="G8" s="10"/>
      <c r="H8" s="10"/>
      <c r="I8" s="10">
        <f>SUM(I9:I18)</f>
        <v>0</v>
      </c>
      <c r="J8" s="11" t="e">
        <f>I8*100/#REF!</f>
        <v>#REF!</v>
      </c>
      <c r="K8" s="11"/>
      <c r="L8" s="12" t="s">
        <v>3</v>
      </c>
    </row>
    <row r="9" spans="1:13" ht="15" x14ac:dyDescent="0.25">
      <c r="A9" s="13">
        <v>1</v>
      </c>
      <c r="B9" s="14">
        <v>1</v>
      </c>
      <c r="C9" s="15" t="str">
        <f xml:space="preserve"> LEFT(L9,LEN(L9)-LEN(D9))</f>
        <v xml:space="preserve">Phạm Hữu  </v>
      </c>
      <c r="D9" s="16" t="s">
        <v>57</v>
      </c>
      <c r="E9" s="17" t="s">
        <v>9</v>
      </c>
      <c r="F9" s="18">
        <v>34</v>
      </c>
      <c r="G9" s="18" t="s">
        <v>136</v>
      </c>
      <c r="H9" s="18" t="s">
        <v>136</v>
      </c>
      <c r="I9" s="18"/>
      <c r="J9" s="11" t="e">
        <f>I9*100/#REF!</f>
        <v>#REF!</v>
      </c>
      <c r="K9" s="11" t="s">
        <v>139</v>
      </c>
      <c r="L9" s="19" t="s">
        <v>104</v>
      </c>
      <c r="M9" t="str">
        <f t="shared" ref="M9:M20" si="0">C9&amp;" "&amp;D9</f>
        <v>Phạm Hữu   Chiến</v>
      </c>
    </row>
    <row r="10" spans="1:13" ht="15" x14ac:dyDescent="0.25">
      <c r="A10" s="13">
        <v>2</v>
      </c>
      <c r="B10" s="14">
        <v>2</v>
      </c>
      <c r="C10" s="41" t="s">
        <v>90</v>
      </c>
      <c r="D10" s="42" t="s">
        <v>59</v>
      </c>
      <c r="E10" s="43" t="s">
        <v>11</v>
      </c>
      <c r="F10" s="44">
        <v>32</v>
      </c>
      <c r="G10" s="44" t="s">
        <v>136</v>
      </c>
      <c r="H10" s="44"/>
      <c r="I10" s="18"/>
      <c r="J10" s="11" t="e">
        <f>I10*100/#REF!</f>
        <v>#REF!</v>
      </c>
      <c r="K10" s="11" t="s">
        <v>140</v>
      </c>
      <c r="L10" s="19" t="s">
        <v>105</v>
      </c>
      <c r="M10" t="str">
        <f t="shared" si="0"/>
        <v>Nguyễn Thị Thương Duyên</v>
      </c>
    </row>
    <row r="11" spans="1:13" ht="15" x14ac:dyDescent="0.25">
      <c r="A11" s="13">
        <v>3</v>
      </c>
      <c r="B11" s="14">
        <v>3</v>
      </c>
      <c r="C11" s="15" t="s">
        <v>96</v>
      </c>
      <c r="D11" s="16" t="s">
        <v>97</v>
      </c>
      <c r="E11" s="17" t="s">
        <v>6</v>
      </c>
      <c r="F11" s="18">
        <v>44</v>
      </c>
      <c r="G11" s="18" t="s">
        <v>136</v>
      </c>
      <c r="H11" s="18" t="s">
        <v>136</v>
      </c>
      <c r="I11" s="44"/>
      <c r="J11" s="47" t="e">
        <f>I11*100/#REF!</f>
        <v>#REF!</v>
      </c>
      <c r="K11" s="47"/>
      <c r="L11" s="19" t="s">
        <v>106</v>
      </c>
      <c r="M11" t="str">
        <f t="shared" si="0"/>
        <v>Vũ Văn Hùng</v>
      </c>
    </row>
    <row r="12" spans="1:13" ht="15" x14ac:dyDescent="0.25">
      <c r="A12" s="51">
        <v>4</v>
      </c>
      <c r="B12" s="52">
        <v>4</v>
      </c>
      <c r="C12" s="41" t="s">
        <v>119</v>
      </c>
      <c r="D12" s="42" t="s">
        <v>60</v>
      </c>
      <c r="E12" s="43" t="s">
        <v>12</v>
      </c>
      <c r="F12" s="44">
        <v>19</v>
      </c>
      <c r="G12" s="44" t="s">
        <v>136</v>
      </c>
      <c r="H12" s="44" t="s">
        <v>136</v>
      </c>
      <c r="I12" s="44"/>
      <c r="J12" s="47" t="e">
        <f>I12*100/#REF!</f>
        <v>#REF!</v>
      </c>
      <c r="K12" s="47"/>
      <c r="L12" s="19" t="s">
        <v>107</v>
      </c>
      <c r="M12" t="str">
        <f t="shared" si="0"/>
        <v>Dương Đông  Hưng</v>
      </c>
    </row>
    <row r="13" spans="1:13" ht="15" x14ac:dyDescent="0.25">
      <c r="A13" s="51">
        <v>5</v>
      </c>
      <c r="B13" s="52">
        <v>5</v>
      </c>
      <c r="C13" s="41" t="s">
        <v>98</v>
      </c>
      <c r="D13" s="42" t="s">
        <v>64</v>
      </c>
      <c r="E13" s="53" t="s">
        <v>8</v>
      </c>
      <c r="F13" s="44">
        <v>18</v>
      </c>
      <c r="G13" s="44"/>
      <c r="H13" s="44" t="s">
        <v>136</v>
      </c>
      <c r="I13" s="44"/>
      <c r="J13" s="47" t="e">
        <f>I13*100/#REF!</f>
        <v>#REF!</v>
      </c>
      <c r="K13" s="47"/>
      <c r="L13" s="19" t="s">
        <v>108</v>
      </c>
      <c r="M13" t="str">
        <f t="shared" si="0"/>
        <v>Bùi Trung  Kiên</v>
      </c>
    </row>
    <row r="14" spans="1:13" ht="15" x14ac:dyDescent="0.25">
      <c r="A14" s="51">
        <v>6</v>
      </c>
      <c r="B14" s="52">
        <v>6</v>
      </c>
      <c r="C14" s="41" t="str">
        <f xml:space="preserve"> LEFT(L14,LEN(L14)-LEN(D14))</f>
        <v xml:space="preserve">Dương Thị  </v>
      </c>
      <c r="D14" s="42" t="s">
        <v>61</v>
      </c>
      <c r="E14" s="54" t="s">
        <v>13</v>
      </c>
      <c r="F14" s="44">
        <v>51</v>
      </c>
      <c r="G14" s="44" t="s">
        <v>136</v>
      </c>
      <c r="H14" s="44" t="s">
        <v>136</v>
      </c>
      <c r="I14" s="44"/>
      <c r="J14" s="47" t="e">
        <f>I14*100/#REF!</f>
        <v>#REF!</v>
      </c>
      <c r="K14" s="47"/>
      <c r="L14" s="19" t="s">
        <v>109</v>
      </c>
      <c r="M14" t="str">
        <f t="shared" si="0"/>
        <v>Dương Thị   Lan</v>
      </c>
    </row>
    <row r="15" spans="1:13" ht="15" x14ac:dyDescent="0.25">
      <c r="A15" s="51">
        <v>7</v>
      </c>
      <c r="B15" s="52">
        <v>7</v>
      </c>
      <c r="C15" s="55" t="s">
        <v>99</v>
      </c>
      <c r="D15" s="55" t="s">
        <v>56</v>
      </c>
      <c r="E15" s="56" t="s">
        <v>101</v>
      </c>
      <c r="F15" s="58">
        <v>45</v>
      </c>
      <c r="G15" s="72" t="s">
        <v>136</v>
      </c>
      <c r="H15" s="44" t="s">
        <v>136</v>
      </c>
      <c r="I15" s="44"/>
      <c r="J15" s="47" t="e">
        <f>I15*100/#REF!</f>
        <v>#REF!</v>
      </c>
      <c r="K15" s="47"/>
      <c r="L15" s="19" t="s">
        <v>110</v>
      </c>
      <c r="M15" t="str">
        <f t="shared" si="0"/>
        <v>Trần Hữu Phúc</v>
      </c>
    </row>
    <row r="16" spans="1:13" ht="15.75" customHeight="1" x14ac:dyDescent="0.25">
      <c r="A16" s="51">
        <v>8</v>
      </c>
      <c r="B16" s="52">
        <v>8</v>
      </c>
      <c r="C16" s="41" t="str">
        <f xml:space="preserve"> LEFT(L16,LEN(L16)-LEN(D16))</f>
        <v xml:space="preserve">Nguyễn Thị  </v>
      </c>
      <c r="D16" s="42" t="s">
        <v>56</v>
      </c>
      <c r="E16" s="54" t="s">
        <v>7</v>
      </c>
      <c r="F16" s="44">
        <v>50</v>
      </c>
      <c r="G16" s="44" t="s">
        <v>136</v>
      </c>
      <c r="H16" s="44" t="s">
        <v>136</v>
      </c>
      <c r="I16" s="44"/>
      <c r="J16" s="47" t="e">
        <f>I16*100/#REF!</f>
        <v>#REF!</v>
      </c>
      <c r="K16" s="47" t="s">
        <v>138</v>
      </c>
      <c r="L16" s="19" t="s">
        <v>111</v>
      </c>
      <c r="M16" t="str">
        <f t="shared" si="0"/>
        <v>Nguyễn Thị   Phúc</v>
      </c>
    </row>
    <row r="17" spans="1:13" ht="15" x14ac:dyDescent="0.25">
      <c r="A17" s="51">
        <v>9</v>
      </c>
      <c r="B17" s="52">
        <v>9</v>
      </c>
      <c r="C17" s="41" t="s">
        <v>93</v>
      </c>
      <c r="D17" s="42" t="s">
        <v>94</v>
      </c>
      <c r="E17" s="54" t="s">
        <v>10</v>
      </c>
      <c r="F17" s="44">
        <v>20</v>
      </c>
      <c r="G17" s="44" t="s">
        <v>136</v>
      </c>
      <c r="H17" s="44" t="s">
        <v>136</v>
      </c>
      <c r="I17" s="44"/>
      <c r="J17" s="47" t="e">
        <f>I17*100/#REF!</f>
        <v>#REF!</v>
      </c>
      <c r="K17" s="47"/>
      <c r="L17" s="19" t="s">
        <v>112</v>
      </c>
      <c r="M17" t="str">
        <f t="shared" si="0"/>
        <v>Đoàn Thị Như  Quỳnh</v>
      </c>
    </row>
    <row r="18" spans="1:13" ht="15" x14ac:dyDescent="0.25">
      <c r="A18" s="51">
        <v>10</v>
      </c>
      <c r="B18" s="52">
        <v>10</v>
      </c>
      <c r="C18" s="55" t="s">
        <v>102</v>
      </c>
      <c r="D18" s="55" t="s">
        <v>100</v>
      </c>
      <c r="E18" s="56" t="s">
        <v>103</v>
      </c>
      <c r="F18" s="58">
        <v>48</v>
      </c>
      <c r="G18" s="72" t="s">
        <v>136</v>
      </c>
      <c r="H18" s="44" t="s">
        <v>136</v>
      </c>
      <c r="I18" s="44"/>
      <c r="J18" s="47" t="e">
        <f>I18*100/#REF!</f>
        <v>#REF!</v>
      </c>
      <c r="K18" s="47" t="s">
        <v>141</v>
      </c>
      <c r="L18" s="19" t="s">
        <v>113</v>
      </c>
      <c r="M18" t="str">
        <f t="shared" si="0"/>
        <v>Bùi Thị Thêm</v>
      </c>
    </row>
    <row r="19" spans="1:13" ht="15" x14ac:dyDescent="0.25">
      <c r="A19" s="51">
        <v>11</v>
      </c>
      <c r="B19" s="52">
        <v>11</v>
      </c>
      <c r="C19" s="41" t="s">
        <v>120</v>
      </c>
      <c r="D19" s="42" t="s">
        <v>55</v>
      </c>
      <c r="E19" s="54" t="s">
        <v>5</v>
      </c>
      <c r="F19" s="44">
        <v>48</v>
      </c>
      <c r="G19" s="44" t="s">
        <v>136</v>
      </c>
      <c r="H19" s="44" t="s">
        <v>136</v>
      </c>
      <c r="I19" s="44"/>
      <c r="J19" s="47"/>
      <c r="K19" s="47"/>
      <c r="L19" s="19" t="s">
        <v>114</v>
      </c>
      <c r="M19" t="str">
        <f t="shared" si="0"/>
        <v>Đoàn Thị Bích Thủy</v>
      </c>
    </row>
    <row r="20" spans="1:13" ht="15" x14ac:dyDescent="0.25">
      <c r="A20" s="51">
        <v>12</v>
      </c>
      <c r="B20" s="52">
        <v>12</v>
      </c>
      <c r="C20" s="41" t="s">
        <v>91</v>
      </c>
      <c r="D20" s="42" t="s">
        <v>92</v>
      </c>
      <c r="E20" s="54" t="s">
        <v>4</v>
      </c>
      <c r="F20" s="44">
        <v>32</v>
      </c>
      <c r="G20" s="44"/>
      <c r="H20" s="44" t="s">
        <v>136</v>
      </c>
      <c r="I20" s="44"/>
      <c r="J20" s="47"/>
      <c r="K20" s="47"/>
      <c r="L20" s="19" t="s">
        <v>95</v>
      </c>
      <c r="M20" t="str">
        <f t="shared" si="0"/>
        <v>Trần Thanh Tuyền</v>
      </c>
    </row>
    <row r="21" spans="1:13" ht="15" x14ac:dyDescent="0.25">
      <c r="A21" s="59" t="s">
        <v>2</v>
      </c>
      <c r="B21" s="60"/>
      <c r="C21" s="82" t="str">
        <f xml:space="preserve"> LEFT(L21,LEN(L21)-LEN(D21))</f>
        <v>Khoa M&amp;CT</v>
      </c>
      <c r="D21" s="83"/>
      <c r="E21" s="61"/>
      <c r="F21" s="62">
        <f>SUM(F22:F25)</f>
        <v>43</v>
      </c>
      <c r="G21" s="62"/>
      <c r="H21" s="62"/>
      <c r="I21" s="62">
        <f>SUM(I22:I24)</f>
        <v>0</v>
      </c>
      <c r="J21" s="47" t="e">
        <f>I21*100/#REF!</f>
        <v>#REF!</v>
      </c>
      <c r="K21" s="47"/>
      <c r="L21" s="25" t="s">
        <v>14</v>
      </c>
    </row>
    <row r="22" spans="1:13" ht="15" x14ac:dyDescent="0.25">
      <c r="A22" s="51">
        <v>13</v>
      </c>
      <c r="B22" s="52">
        <v>1</v>
      </c>
      <c r="C22" s="41" t="str">
        <f xml:space="preserve"> LEFT(L22,LEN(L22)-LEN(D22))</f>
        <v xml:space="preserve">Tạ Văn </v>
      </c>
      <c r="D22" s="42" t="s">
        <v>64</v>
      </c>
      <c r="E22" s="64" t="s">
        <v>20</v>
      </c>
      <c r="F22" s="44">
        <v>17</v>
      </c>
      <c r="G22" s="44"/>
      <c r="H22" s="44" t="s">
        <v>136</v>
      </c>
      <c r="I22" s="44"/>
      <c r="J22" s="47" t="e">
        <f>I22*100/#REF!</f>
        <v>#REF!</v>
      </c>
      <c r="K22" s="47"/>
      <c r="L22" s="19" t="s">
        <v>19</v>
      </c>
    </row>
    <row r="23" spans="1:13" ht="15" x14ac:dyDescent="0.25">
      <c r="A23" s="51">
        <v>14</v>
      </c>
      <c r="B23" s="52">
        <v>2</v>
      </c>
      <c r="C23" s="41" t="str">
        <f xml:space="preserve"> LEFT(L23,LEN(L23)-LEN(D23))</f>
        <v xml:space="preserve">Vũ Đức </v>
      </c>
      <c r="D23" s="42" t="s">
        <v>63</v>
      </c>
      <c r="E23" s="64" t="s">
        <v>18</v>
      </c>
      <c r="F23" s="44">
        <v>9</v>
      </c>
      <c r="G23" s="44" t="s">
        <v>136</v>
      </c>
      <c r="H23" s="44"/>
      <c r="I23" s="44"/>
      <c r="J23" s="47" t="e">
        <f>I23*100/#REF!</f>
        <v>#REF!</v>
      </c>
      <c r="K23" s="47"/>
      <c r="L23" s="19" t="s">
        <v>17</v>
      </c>
    </row>
    <row r="24" spans="1:13" ht="15" x14ac:dyDescent="0.25">
      <c r="A24" s="51">
        <v>15</v>
      </c>
      <c r="B24" s="52">
        <v>3</v>
      </c>
      <c r="C24" s="41" t="str">
        <f xml:space="preserve"> LEFT(L24,LEN(L24)-LEN(D24))</f>
        <v xml:space="preserve">Hồ Trung </v>
      </c>
      <c r="D24" s="42" t="s">
        <v>62</v>
      </c>
      <c r="E24" s="64" t="s">
        <v>16</v>
      </c>
      <c r="F24" s="44">
        <v>9</v>
      </c>
      <c r="G24" s="44" t="s">
        <v>136</v>
      </c>
      <c r="H24" s="44"/>
      <c r="I24" s="44"/>
      <c r="J24" s="47" t="e">
        <f>I24*100/#REF!</f>
        <v>#REF!</v>
      </c>
      <c r="K24" s="47"/>
      <c r="L24" s="19" t="s">
        <v>15</v>
      </c>
    </row>
    <row r="25" spans="1:13" ht="15" x14ac:dyDescent="0.25">
      <c r="A25" s="65">
        <v>16</v>
      </c>
      <c r="B25" s="52">
        <v>4</v>
      </c>
      <c r="C25" s="41" t="s">
        <v>124</v>
      </c>
      <c r="D25" s="42" t="s">
        <v>125</v>
      </c>
      <c r="E25" s="64" t="s">
        <v>118</v>
      </c>
      <c r="F25" s="44">
        <v>8</v>
      </c>
      <c r="G25" s="44" t="s">
        <v>136</v>
      </c>
      <c r="H25" s="75" t="s">
        <v>137</v>
      </c>
      <c r="I25" s="44"/>
      <c r="J25" s="47"/>
      <c r="K25" s="47"/>
      <c r="L25" s="19"/>
    </row>
    <row r="26" spans="1:13" ht="15" customHeight="1" x14ac:dyDescent="0.25">
      <c r="A26" s="59" t="s">
        <v>21</v>
      </c>
      <c r="B26" s="60"/>
      <c r="C26" s="82" t="str">
        <f xml:space="preserve"> LEFT(L26,LEN(L26)-LEN(D26))</f>
        <v>Khoa Kinh tế</v>
      </c>
      <c r="D26" s="83"/>
      <c r="E26" s="61"/>
      <c r="F26" s="62">
        <f>SUM(F27:F32)</f>
        <v>196</v>
      </c>
      <c r="G26" s="62"/>
      <c r="H26" s="62"/>
      <c r="I26" s="62">
        <f>SUM(I27:I31)</f>
        <v>30</v>
      </c>
      <c r="J26" s="47" t="e">
        <f>I26*100/#REF!</f>
        <v>#REF!</v>
      </c>
      <c r="K26" s="47"/>
      <c r="L26" s="25" t="s">
        <v>22</v>
      </c>
    </row>
    <row r="27" spans="1:13" ht="15" x14ac:dyDescent="0.25">
      <c r="A27" s="51">
        <v>17</v>
      </c>
      <c r="B27" s="52">
        <v>1</v>
      </c>
      <c r="C27" s="41" t="str">
        <f xml:space="preserve"> LEFT(L27,LEN(L27)-LEN(D27))</f>
        <v xml:space="preserve">Đặng Thị Thu </v>
      </c>
      <c r="D27" s="42" t="s">
        <v>66</v>
      </c>
      <c r="E27" s="66" t="s">
        <v>30</v>
      </c>
      <c r="F27" s="44">
        <v>7</v>
      </c>
      <c r="G27" s="44" t="s">
        <v>136</v>
      </c>
      <c r="H27" s="44" t="s">
        <v>136</v>
      </c>
      <c r="I27" s="44">
        <v>7</v>
      </c>
      <c r="J27" s="47" t="e">
        <f>I27*100/#REF!</f>
        <v>#REF!</v>
      </c>
      <c r="K27" s="47"/>
      <c r="L27" s="19" t="s">
        <v>29</v>
      </c>
    </row>
    <row r="28" spans="1:13" ht="15" x14ac:dyDescent="0.25">
      <c r="A28" s="51">
        <v>18</v>
      </c>
      <c r="B28" s="52">
        <v>2</v>
      </c>
      <c r="C28" s="41" t="str">
        <f xml:space="preserve"> LEFT(L28,LEN(L28)-LEN(D28))</f>
        <v xml:space="preserve">Bùi Thị Thúy </v>
      </c>
      <c r="D28" s="42" t="s">
        <v>58</v>
      </c>
      <c r="E28" s="54" t="s">
        <v>24</v>
      </c>
      <c r="F28" s="44">
        <v>59</v>
      </c>
      <c r="G28" s="44" t="s">
        <v>136</v>
      </c>
      <c r="H28" s="44"/>
      <c r="I28" s="44"/>
      <c r="J28" s="47" t="e">
        <f>I28*100/#REF!</f>
        <v>#REF!</v>
      </c>
      <c r="K28" s="47"/>
      <c r="L28" s="19" t="s">
        <v>23</v>
      </c>
    </row>
    <row r="29" spans="1:13" ht="15" x14ac:dyDescent="0.25">
      <c r="A29" s="51">
        <v>19</v>
      </c>
      <c r="B29" s="52">
        <v>3</v>
      </c>
      <c r="C29" s="41" t="str">
        <f xml:space="preserve"> LEFT(L29,LEN(L29)-LEN(D29))</f>
        <v xml:space="preserve">Nguyễn Thị Thu </v>
      </c>
      <c r="D29" s="42" t="s">
        <v>58</v>
      </c>
      <c r="E29" s="54" t="s">
        <v>28</v>
      </c>
      <c r="F29" s="44">
        <v>34</v>
      </c>
      <c r="G29" s="44" t="s">
        <v>136</v>
      </c>
      <c r="H29" s="44" t="s">
        <v>136</v>
      </c>
      <c r="I29" s="44">
        <v>23</v>
      </c>
      <c r="J29" s="47" t="e">
        <f>I29*100/#REF!</f>
        <v>#REF!</v>
      </c>
      <c r="K29" s="47"/>
      <c r="L29" s="19" t="s">
        <v>27</v>
      </c>
    </row>
    <row r="30" spans="1:13" ht="15" x14ac:dyDescent="0.25">
      <c r="A30" s="51">
        <v>20</v>
      </c>
      <c r="B30" s="52">
        <v>4</v>
      </c>
      <c r="C30" s="55" t="s">
        <v>115</v>
      </c>
      <c r="D30" s="55" t="s">
        <v>65</v>
      </c>
      <c r="E30" s="56" t="s">
        <v>122</v>
      </c>
      <c r="F30" s="67">
        <v>51</v>
      </c>
      <c r="G30" s="74" t="s">
        <v>136</v>
      </c>
      <c r="H30" s="67" t="s">
        <v>136</v>
      </c>
      <c r="I30" s="44"/>
      <c r="J30" s="47" t="e">
        <f>I30*100/#REF!</f>
        <v>#REF!</v>
      </c>
      <c r="K30" s="11" t="s">
        <v>141</v>
      </c>
      <c r="L30" s="27" t="s">
        <v>25</v>
      </c>
    </row>
    <row r="31" spans="1:13" ht="15" x14ac:dyDescent="0.25">
      <c r="A31" s="51">
        <v>21</v>
      </c>
      <c r="B31" s="52">
        <v>5</v>
      </c>
      <c r="C31" s="41" t="str">
        <f xml:space="preserve"> LEFT(L31,LEN(L31)-LEN(D31))</f>
        <v xml:space="preserve">Trần T. Thanh </v>
      </c>
      <c r="D31" s="42" t="s">
        <v>65</v>
      </c>
      <c r="E31" s="43" t="s">
        <v>32</v>
      </c>
      <c r="F31" s="44">
        <v>6</v>
      </c>
      <c r="G31" s="44"/>
      <c r="H31" s="44" t="s">
        <v>136</v>
      </c>
      <c r="I31" s="44"/>
      <c r="J31" s="47" t="e">
        <f>I31*100/#REF!</f>
        <v>#REF!</v>
      </c>
      <c r="K31" s="47"/>
      <c r="L31" s="19" t="s">
        <v>31</v>
      </c>
    </row>
    <row r="32" spans="1:13" ht="15" x14ac:dyDescent="0.25">
      <c r="A32" s="51">
        <v>22</v>
      </c>
      <c r="B32" s="52">
        <v>6</v>
      </c>
      <c r="C32" s="41" t="s">
        <v>116</v>
      </c>
      <c r="D32" s="68" t="s">
        <v>117</v>
      </c>
      <c r="E32" s="53" t="s">
        <v>26</v>
      </c>
      <c r="F32" s="44">
        <v>39</v>
      </c>
      <c r="G32" s="44" t="s">
        <v>136</v>
      </c>
      <c r="H32" s="44" t="s">
        <v>136</v>
      </c>
      <c r="I32" s="44"/>
      <c r="J32" s="47"/>
      <c r="K32" s="47"/>
      <c r="L32" s="19"/>
    </row>
    <row r="33" spans="1:12" ht="15" x14ac:dyDescent="0.25">
      <c r="A33" s="69" t="s">
        <v>33</v>
      </c>
      <c r="B33" s="70"/>
      <c r="C33" s="82" t="str">
        <f t="shared" ref="C33:C39" si="1" xml:space="preserve"> LEFT(L33,LEN(L33)-LEN(D33))</f>
        <v>Khoa CKĐL</v>
      </c>
      <c r="D33" s="83"/>
      <c r="E33" s="61"/>
      <c r="F33" s="62">
        <f>SUM(F34:F36)</f>
        <v>55</v>
      </c>
      <c r="G33" s="62"/>
      <c r="H33" s="62"/>
      <c r="I33" s="62">
        <f>SUM(I34:I36)</f>
        <v>10</v>
      </c>
      <c r="J33" s="47" t="e">
        <f>I33*100/#REF!</f>
        <v>#REF!</v>
      </c>
      <c r="K33" s="47"/>
      <c r="L33" s="25" t="s">
        <v>34</v>
      </c>
    </row>
    <row r="34" spans="1:12" ht="15" x14ac:dyDescent="0.25">
      <c r="A34" s="13">
        <v>23</v>
      </c>
      <c r="B34" s="14">
        <v>1</v>
      </c>
      <c r="C34" s="15" t="str">
        <f t="shared" si="1"/>
        <v xml:space="preserve">Nguyễn Sĩ </v>
      </c>
      <c r="D34" s="16" t="s">
        <v>68</v>
      </c>
      <c r="E34" s="20" t="s">
        <v>39</v>
      </c>
      <c r="F34" s="18">
        <v>14</v>
      </c>
      <c r="G34" s="18" t="s">
        <v>136</v>
      </c>
      <c r="H34" s="18" t="s">
        <v>136</v>
      </c>
      <c r="I34" s="18"/>
      <c r="J34" s="11" t="e">
        <f>I34*100/#REF!</f>
        <v>#REF!</v>
      </c>
      <c r="K34" s="11"/>
      <c r="L34" s="19" t="s">
        <v>38</v>
      </c>
    </row>
    <row r="35" spans="1:12" ht="15" x14ac:dyDescent="0.25">
      <c r="A35" s="13">
        <v>24</v>
      </c>
      <c r="B35" s="14">
        <v>2</v>
      </c>
      <c r="C35" s="15" t="str">
        <f t="shared" si="1"/>
        <v xml:space="preserve">Nguyễn Bá </v>
      </c>
      <c r="D35" s="16" t="s">
        <v>73</v>
      </c>
      <c r="E35" s="20" t="s">
        <v>35</v>
      </c>
      <c r="F35" s="18">
        <v>16</v>
      </c>
      <c r="G35" s="18"/>
      <c r="H35" s="18" t="s">
        <v>136</v>
      </c>
      <c r="I35" s="18"/>
      <c r="J35" s="11" t="e">
        <f>I35*100/#REF!</f>
        <v>#REF!</v>
      </c>
      <c r="K35" s="11" t="s">
        <v>141</v>
      </c>
      <c r="L35" s="19" t="s">
        <v>72</v>
      </c>
    </row>
    <row r="36" spans="1:12" ht="15" x14ac:dyDescent="0.25">
      <c r="A36" s="13">
        <v>25</v>
      </c>
      <c r="B36" s="14">
        <v>3</v>
      </c>
      <c r="C36" s="15" t="str">
        <f t="shared" si="1"/>
        <v xml:space="preserve">Vũ Thị Ánh </v>
      </c>
      <c r="D36" s="16" t="s">
        <v>67</v>
      </c>
      <c r="E36" s="20" t="s">
        <v>37</v>
      </c>
      <c r="F36" s="18">
        <v>25</v>
      </c>
      <c r="G36" s="18" t="s">
        <v>136</v>
      </c>
      <c r="H36" s="18" t="s">
        <v>136</v>
      </c>
      <c r="I36" s="18">
        <v>10</v>
      </c>
      <c r="J36" s="11" t="e">
        <f>I36*100/#REF!</f>
        <v>#REF!</v>
      </c>
      <c r="K36" s="11"/>
      <c r="L36" s="19" t="s">
        <v>36</v>
      </c>
    </row>
    <row r="37" spans="1:12" ht="15" x14ac:dyDescent="0.25">
      <c r="A37" s="22" t="s">
        <v>40</v>
      </c>
      <c r="B37" s="23"/>
      <c r="C37" s="80" t="str">
        <f t="shared" si="1"/>
        <v>Khoa CNTT</v>
      </c>
      <c r="D37" s="81"/>
      <c r="E37" s="30"/>
      <c r="F37" s="10">
        <f>SUM(F38:F40)</f>
        <v>38</v>
      </c>
      <c r="G37" s="10"/>
      <c r="H37" s="10"/>
      <c r="I37" s="10">
        <f>I38+I39</f>
        <v>0</v>
      </c>
      <c r="J37" s="11" t="e">
        <f>I37*100/#REF!</f>
        <v>#REF!</v>
      </c>
      <c r="K37" s="11"/>
      <c r="L37" s="25" t="s">
        <v>41</v>
      </c>
    </row>
    <row r="38" spans="1:12" ht="15" customHeight="1" x14ac:dyDescent="0.25">
      <c r="A38" s="13">
        <v>26</v>
      </c>
      <c r="B38" s="14">
        <v>1</v>
      </c>
      <c r="C38" s="15" t="str">
        <f t="shared" si="1"/>
        <v xml:space="preserve">Phạm Thúy </v>
      </c>
      <c r="D38" s="16" t="s">
        <v>58</v>
      </c>
      <c r="E38" s="17" t="s">
        <v>43</v>
      </c>
      <c r="F38" s="18">
        <v>14</v>
      </c>
      <c r="G38" s="18" t="s">
        <v>136</v>
      </c>
      <c r="H38" s="18" t="s">
        <v>136</v>
      </c>
      <c r="I38" s="18"/>
      <c r="J38" s="11" t="e">
        <f>I38*100/#REF!</f>
        <v>#REF!</v>
      </c>
      <c r="K38" s="11"/>
      <c r="L38" s="19" t="s">
        <v>42</v>
      </c>
    </row>
    <row r="39" spans="1:12" ht="15" x14ac:dyDescent="0.25">
      <c r="A39" s="13">
        <v>27</v>
      </c>
      <c r="B39" s="14">
        <v>2</v>
      </c>
      <c r="C39" s="15" t="str">
        <f t="shared" si="1"/>
        <v xml:space="preserve">Lê Thị </v>
      </c>
      <c r="D39" s="16" t="s">
        <v>69</v>
      </c>
      <c r="E39" s="17" t="s">
        <v>45</v>
      </c>
      <c r="F39" s="18">
        <v>13</v>
      </c>
      <c r="G39" s="18" t="s">
        <v>136</v>
      </c>
      <c r="H39" s="18" t="s">
        <v>136</v>
      </c>
      <c r="I39" s="18"/>
      <c r="J39" s="11" t="e">
        <f>I39*100/#REF!</f>
        <v>#REF!</v>
      </c>
      <c r="K39" s="11"/>
      <c r="L39" s="19" t="s">
        <v>44</v>
      </c>
    </row>
    <row r="40" spans="1:12" ht="15" x14ac:dyDescent="0.25">
      <c r="A40" s="13">
        <v>28</v>
      </c>
      <c r="B40" s="14">
        <v>3</v>
      </c>
      <c r="C40" s="15" t="s">
        <v>116</v>
      </c>
      <c r="D40" s="16" t="s">
        <v>123</v>
      </c>
      <c r="E40" s="21" t="s">
        <v>121</v>
      </c>
      <c r="F40" s="18">
        <v>11</v>
      </c>
      <c r="G40" s="18" t="s">
        <v>136</v>
      </c>
      <c r="H40" s="18" t="s">
        <v>136</v>
      </c>
      <c r="I40" s="18"/>
      <c r="J40" s="11" t="e">
        <f>I40*100/#REF!</f>
        <v>#REF!</v>
      </c>
      <c r="K40" s="11"/>
      <c r="L40" s="19"/>
    </row>
    <row r="41" spans="1:12" ht="14.25" customHeight="1" x14ac:dyDescent="0.25">
      <c r="A41" s="28" t="s">
        <v>46</v>
      </c>
      <c r="B41" s="29"/>
      <c r="C41" s="80" t="str">
        <f xml:space="preserve"> LEFT(L41,LEN(L41)-LEN(D41))</f>
        <v>Khoa TĐĐC</v>
      </c>
      <c r="D41" s="81"/>
      <c r="E41" s="24"/>
      <c r="F41" s="10">
        <f>SUM(F42:F43)</f>
        <v>13</v>
      </c>
      <c r="G41" s="10"/>
      <c r="H41" s="10"/>
      <c r="I41" s="10">
        <f>I42+I43</f>
        <v>0</v>
      </c>
      <c r="J41" s="11" t="e">
        <f>I41*100/#REF!</f>
        <v>#REF!</v>
      </c>
      <c r="K41" s="11"/>
      <c r="L41" s="25" t="s">
        <v>47</v>
      </c>
    </row>
    <row r="42" spans="1:12" ht="15.75" customHeight="1" x14ac:dyDescent="0.25">
      <c r="A42" s="13">
        <v>29</v>
      </c>
      <c r="B42" s="13">
        <v>1</v>
      </c>
      <c r="C42" s="15" t="str">
        <f xml:space="preserve"> LEFT(L42,LEN(L42)-LEN(D42))</f>
        <v xml:space="preserve">Nguyễn Thị Thu </v>
      </c>
      <c r="D42" s="16" t="s">
        <v>70</v>
      </c>
      <c r="E42" s="17" t="s">
        <v>48</v>
      </c>
      <c r="F42" s="18">
        <v>7</v>
      </c>
      <c r="G42" s="18"/>
      <c r="H42" s="18" t="s">
        <v>136</v>
      </c>
      <c r="I42" s="18"/>
      <c r="J42" s="11" t="e">
        <f>I42*100/#REF!</f>
        <v>#REF!</v>
      </c>
      <c r="K42" s="11"/>
      <c r="L42" s="19" t="s">
        <v>74</v>
      </c>
    </row>
    <row r="43" spans="1:12" ht="15" x14ac:dyDescent="0.25">
      <c r="A43" s="13">
        <v>30</v>
      </c>
      <c r="B43" s="14">
        <v>2</v>
      </c>
      <c r="C43" s="15" t="str">
        <f xml:space="preserve"> LEFT(L43,LEN(L43)-LEN(D43))</f>
        <v xml:space="preserve">Phạm Duy </v>
      </c>
      <c r="D43" s="16" t="s">
        <v>71</v>
      </c>
      <c r="E43" s="26" t="s">
        <v>50</v>
      </c>
      <c r="F43" s="18">
        <v>6</v>
      </c>
      <c r="G43" s="18"/>
      <c r="H43" s="18"/>
      <c r="I43" s="18"/>
      <c r="J43" s="11" t="e">
        <f>I43*100/#REF!</f>
        <v>#REF!</v>
      </c>
      <c r="K43" s="11"/>
      <c r="L43" s="19" t="s">
        <v>49</v>
      </c>
    </row>
    <row r="44" spans="1:12" ht="15" x14ac:dyDescent="0.25">
      <c r="A44" s="96" t="s">
        <v>52</v>
      </c>
      <c r="B44" s="97"/>
      <c r="C44" s="97"/>
      <c r="D44" s="97"/>
      <c r="E44" s="98"/>
      <c r="F44" s="10">
        <f>F8+F21+F26+F33+F37+F41</f>
        <v>786</v>
      </c>
      <c r="G44" s="10"/>
      <c r="H44" s="10"/>
      <c r="I44" s="10" t="e">
        <f>I8+I21+I26+I33+I37+I41+#REF!</f>
        <v>#REF!</v>
      </c>
      <c r="J44" s="11" t="e">
        <f>I44*100/#REF!</f>
        <v>#REF!</v>
      </c>
      <c r="K44" s="11"/>
      <c r="L44" s="35"/>
    </row>
    <row r="45" spans="1:12" x14ac:dyDescent="0.2">
      <c r="A45" s="32"/>
      <c r="B45" s="32"/>
      <c r="C45" s="33"/>
      <c r="D45" s="33"/>
      <c r="E45" s="33"/>
      <c r="F45" s="33"/>
      <c r="G45" s="34"/>
      <c r="H45" s="34"/>
      <c r="I45" s="32"/>
      <c r="J45" s="32"/>
      <c r="K45" s="32"/>
      <c r="L45" s="33"/>
    </row>
  </sheetData>
  <mergeCells count="21">
    <mergeCell ref="E1:K1"/>
    <mergeCell ref="E2:K2"/>
    <mergeCell ref="A4:K4"/>
    <mergeCell ref="C33:D33"/>
    <mergeCell ref="A1:D1"/>
    <mergeCell ref="A2:D2"/>
    <mergeCell ref="C37:D37"/>
    <mergeCell ref="C41:D41"/>
    <mergeCell ref="A44:E44"/>
    <mergeCell ref="I6:J6"/>
    <mergeCell ref="K6:K7"/>
    <mergeCell ref="F6:F7"/>
    <mergeCell ref="L6:L7"/>
    <mergeCell ref="C8:D8"/>
    <mergeCell ref="C21:D21"/>
    <mergeCell ref="C26:D26"/>
    <mergeCell ref="A6:B7"/>
    <mergeCell ref="C6:D7"/>
    <mergeCell ref="E6:E7"/>
    <mergeCell ref="G6:G7"/>
    <mergeCell ref="H6:H7"/>
  </mergeCells>
  <pageMargins left="0.28000000000000003" right="0.19685039370078741" top="0.78740157480314965" bottom="0.78740157480314965" header="0.16" footer="0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T9</vt:lpstr>
      <vt:lpstr>nội ngoại trú</vt:lpstr>
      <vt:lpstr>'nội ngoại trú'!Print_Titles</vt:lpstr>
      <vt:lpstr>'T9'!Print_Titles</vt:lpstr>
    </vt:vector>
  </TitlesOfParts>
  <Company>http://gostep.info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huecd.com</dc:creator>
  <cp:lastModifiedBy>A</cp:lastModifiedBy>
  <cp:lastPrinted>2018-08-06T01:43:06Z</cp:lastPrinted>
  <dcterms:created xsi:type="dcterms:W3CDTF">2017-10-09T05:18:45Z</dcterms:created>
  <dcterms:modified xsi:type="dcterms:W3CDTF">2018-09-11T08:44:12Z</dcterms:modified>
</cp:coreProperties>
</file>