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/>
  </bookViews>
  <sheets>
    <sheet name="T10" sheetId="12" r:id="rId1"/>
  </sheets>
  <definedNames>
    <definedName name="_xlnm._FilterDatabase" localSheetId="0" hidden="1">'T10'!$A$9:$I$45</definedName>
    <definedName name="_xlnm.Print_Titles" localSheetId="0">'T10'!$7:$8</definedName>
  </definedNames>
  <calcPr calcId="144525"/>
</workbook>
</file>

<file path=xl/calcChain.xml><?xml version="1.0" encoding="utf-8"?>
<calcChain xmlns="http://schemas.openxmlformats.org/spreadsheetml/2006/main">
  <c r="N44" i="12" l="1"/>
  <c r="L44" i="12"/>
  <c r="C44" i="12"/>
  <c r="N43" i="12"/>
  <c r="L43" i="12"/>
  <c r="C43" i="12"/>
  <c r="M42" i="12"/>
  <c r="K42" i="12"/>
  <c r="J42" i="12"/>
  <c r="N42" i="12" s="1"/>
  <c r="C42" i="12"/>
  <c r="N41" i="12"/>
  <c r="L41" i="12"/>
  <c r="N40" i="12"/>
  <c r="L40" i="12"/>
  <c r="C40" i="12"/>
  <c r="N39" i="12"/>
  <c r="L39" i="12"/>
  <c r="C39" i="12"/>
  <c r="M38" i="12"/>
  <c r="N38" i="12" s="1"/>
  <c r="K38" i="12"/>
  <c r="L38" i="12" s="1"/>
  <c r="J38" i="12"/>
  <c r="C38" i="12"/>
  <c r="N37" i="12"/>
  <c r="L37" i="12"/>
  <c r="C37" i="12"/>
  <c r="N36" i="12"/>
  <c r="L36" i="12"/>
  <c r="C36" i="12"/>
  <c r="N35" i="12"/>
  <c r="L35" i="12"/>
  <c r="C35" i="12"/>
  <c r="M34" i="12"/>
  <c r="K34" i="12"/>
  <c r="J34" i="12"/>
  <c r="N34" i="12" s="1"/>
  <c r="C34" i="12"/>
  <c r="L33" i="12"/>
  <c r="N32" i="12"/>
  <c r="L32" i="12"/>
  <c r="C32" i="12"/>
  <c r="N31" i="12"/>
  <c r="L31" i="12"/>
  <c r="N30" i="12"/>
  <c r="L30" i="12"/>
  <c r="C30" i="12"/>
  <c r="N29" i="12"/>
  <c r="L29" i="12"/>
  <c r="C29" i="12"/>
  <c r="N28" i="12"/>
  <c r="L28" i="12"/>
  <c r="C28" i="12"/>
  <c r="M27" i="12"/>
  <c r="N27" i="12" s="1"/>
  <c r="K27" i="12"/>
  <c r="L27" i="12" s="1"/>
  <c r="J27" i="12"/>
  <c r="C27" i="12"/>
  <c r="L26" i="12"/>
  <c r="N25" i="12"/>
  <c r="L25" i="12"/>
  <c r="C25" i="12"/>
  <c r="N24" i="12"/>
  <c r="L24" i="12"/>
  <c r="C24" i="12"/>
  <c r="N23" i="12"/>
  <c r="C23" i="12"/>
  <c r="M22" i="12"/>
  <c r="K22" i="12"/>
  <c r="J22" i="12"/>
  <c r="N22" i="12" s="1"/>
  <c r="C22" i="12"/>
  <c r="Q21" i="12"/>
  <c r="L21" i="12"/>
  <c r="Q20" i="12"/>
  <c r="L20" i="12"/>
  <c r="Q19" i="12"/>
  <c r="N19" i="12"/>
  <c r="L19" i="12"/>
  <c r="Q18" i="12"/>
  <c r="N18" i="12"/>
  <c r="L18" i="12"/>
  <c r="Q17" i="12"/>
  <c r="N17" i="12"/>
  <c r="L17" i="12"/>
  <c r="C17" i="12"/>
  <c r="Q16" i="12"/>
  <c r="N16" i="12"/>
  <c r="L16" i="12"/>
  <c r="N15" i="12"/>
  <c r="L15" i="12"/>
  <c r="C15" i="12"/>
  <c r="Q15" i="12" s="1"/>
  <c r="Q14" i="12"/>
  <c r="N14" i="12"/>
  <c r="L14" i="12"/>
  <c r="Q13" i="12"/>
  <c r="N13" i="12"/>
  <c r="L13" i="12"/>
  <c r="Q12" i="12"/>
  <c r="N12" i="12"/>
  <c r="L12" i="12"/>
  <c r="Q11" i="12"/>
  <c r="N11" i="12"/>
  <c r="L11" i="12"/>
  <c r="N10" i="12"/>
  <c r="L10" i="12"/>
  <c r="C10" i="12"/>
  <c r="Q10" i="12" s="1"/>
  <c r="M9" i="12"/>
  <c r="M45" i="12" s="1"/>
  <c r="K9" i="12"/>
  <c r="K45" i="12" s="1"/>
  <c r="J9" i="12"/>
  <c r="J45" i="12" s="1"/>
  <c r="N45" i="12" l="1"/>
  <c r="L45" i="12"/>
  <c r="L9" i="12"/>
  <c r="N9" i="12"/>
  <c r="L42" i="12"/>
  <c r="L22" i="12"/>
  <c r="L34" i="12"/>
</calcChain>
</file>

<file path=xl/sharedStrings.xml><?xml version="1.0" encoding="utf-8"?>
<sst xmlns="http://schemas.openxmlformats.org/spreadsheetml/2006/main" count="197" uniqueCount="135">
  <si>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</si>
  <si>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</si>
  <si>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</si>
  <si>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</si>
  <si>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</si>
  <si>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</si>
  <si>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</si>
  <si>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</si>
  <si>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</si>
  <si>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</si>
  <si>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</si>
  <si>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</si>
  <si>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</si>
  <si>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</si>
  <si>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</si>
  <si>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</si>
  <si>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</si>
  <si>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</si>
  <si>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</si>
  <si>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</si>
  <si>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</si>
  <si>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</si>
  <si>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</si>
  <si>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</si>
  <si>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</si>
  <si>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</si>
  <si>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</si>
  <si>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</si>
  <si>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</si>
  <si>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</si>
  <si>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</si>
  <si>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</si>
  <si>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</si>
  <si>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</si>
  <si>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</si>
  <si>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</si>
  <si>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</si>
  <si>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</si>
  <si>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</si>
  <si>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</si>
  <si>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</si>
  <si>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</si>
  <si>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</si>
  <si>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</si>
  <si>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</si>
  <si>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</si>
  <si>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</si>
  <si>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</si>
  <si>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</si>
  <si>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</si>
  <si>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</si>
  <si>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</si>
  <si>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</si>
  <si>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</si>
  <si>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</si>
  <si>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</si>
  <si>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</si>
  <si>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</si>
  <si>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</si>
  <si>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</si>
  <si>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</si>
  <si>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</si>
  <si>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</si>
  <si>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</si>
  <si>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</si>
  <si>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</si>
  <si>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</si>
  <si>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</si>
  <si>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</si>
  <si>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</si>
  <si>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</si>
  <si>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</si>
  <si>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</si>
  <si>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</si>
  <si>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</si>
  <si>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</si>
  <si>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</si>
  <si>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</si>
  <si>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</si>
  <si>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</si>
  <si>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</si>
  <si>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</si>
  <si>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</si>
  <si>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</si>
  <si>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</si>
  <si>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</si>
  <si>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</si>
  <si>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</si>
  <si>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</si>
  <si>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</si>
  <si>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</si>
  <si>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</si>
  <si>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</si>
  <si>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</si>
  <si>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</si>
  <si>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</si>
  <si>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</si>
  <si>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</si>
  <si>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</si>
  <si>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</si>
  <si>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</si>
  <si>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</si>
  <si>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</si>
  <si>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</si>
  <si>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</si>
  <si>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</si>
  <si>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</si>
  <si>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</si>
  <si>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</si>
  <si>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</si>
  <si>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</si>
  <si>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</si>
  <si>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</si>
  <si>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</si>
  <si>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</si>
  <si>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</si>
  <si>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</si>
  <si>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</si>
  <si>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</si>
  <si>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</si>
  <si>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</si>
  <si>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</si>
  <si>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</si>
  <si>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</si>
  <si>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</si>
  <si>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3,4</t>
  </si>
  <si>
    <t>,</t>
  </si>
  <si>
    <t>Vũ Ngọc Thuần</t>
  </si>
  <si>
    <t>Tháng 9 năm 2018</t>
  </si>
  <si>
    <t>9, 10</t>
  </si>
  <si>
    <t>8, 9</t>
  </si>
  <si>
    <t>3, 4</t>
  </si>
  <si>
    <t>Nguyễn Thanh</t>
  </si>
  <si>
    <t>Tùng</t>
  </si>
  <si>
    <t>THÁNG 10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</si>
</sst>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E22" sqref="E22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74" t="s">
        <v>74</v>
      </c>
      <c r="B1" s="74"/>
      <c r="C1" s="74"/>
      <c r="D1" s="74" t="s">
        <v>75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2"/>
    </row>
    <row r="2" spans="1:17" ht="15.75" customHeight="1" x14ac:dyDescent="0.25">
      <c r="A2" s="74" t="s">
        <v>76</v>
      </c>
      <c r="B2" s="74"/>
      <c r="C2" s="74"/>
      <c r="D2" s="74" t="s">
        <v>77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2"/>
    </row>
    <row r="3" spans="1:17" ht="15.75" x14ac:dyDescent="0.25">
      <c r="A3" s="72"/>
      <c r="B3" s="72"/>
      <c r="C3" s="72"/>
      <c r="D3" s="72"/>
      <c r="E3" s="72"/>
      <c r="F3" s="72"/>
      <c r="G3" s="72"/>
      <c r="H3" s="72"/>
      <c r="I3" s="37"/>
      <c r="J3" s="38"/>
      <c r="K3" s="38"/>
      <c r="L3" s="72"/>
      <c r="M3" s="5"/>
      <c r="N3" s="5"/>
      <c r="O3" s="5"/>
    </row>
    <row r="4" spans="1:17" ht="15.75" x14ac:dyDescent="0.25">
      <c r="A4" s="73" t="s">
        <v>124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1"/>
    </row>
    <row r="5" spans="1:17" ht="15.75" x14ac:dyDescent="0.25">
      <c r="A5" s="73" t="s">
        <v>134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1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81" t="s">
        <v>0</v>
      </c>
      <c r="B7" s="82"/>
      <c r="C7" s="75" t="s">
        <v>54</v>
      </c>
      <c r="D7" s="85"/>
      <c r="E7" s="87" t="s">
        <v>53</v>
      </c>
      <c r="F7" s="89" t="s">
        <v>78</v>
      </c>
      <c r="G7" s="89" t="s">
        <v>85</v>
      </c>
      <c r="H7" s="91" t="s">
        <v>79</v>
      </c>
      <c r="I7" s="92"/>
      <c r="J7" s="91" t="s">
        <v>128</v>
      </c>
      <c r="K7" s="96"/>
      <c r="L7" s="96"/>
      <c r="M7" s="96"/>
      <c r="N7" s="92"/>
      <c r="O7" s="89" t="s">
        <v>51</v>
      </c>
      <c r="P7" s="75" t="s">
        <v>54</v>
      </c>
    </row>
    <row r="8" spans="1:17" ht="42.75" x14ac:dyDescent="0.2">
      <c r="A8" s="83"/>
      <c r="B8" s="84"/>
      <c r="C8" s="76"/>
      <c r="D8" s="86"/>
      <c r="E8" s="88"/>
      <c r="F8" s="90"/>
      <c r="G8" s="90"/>
      <c r="H8" s="6" t="s">
        <v>80</v>
      </c>
      <c r="I8" s="6" t="s">
        <v>81</v>
      </c>
      <c r="J8" s="6" t="s">
        <v>82</v>
      </c>
      <c r="K8" s="39" t="s">
        <v>83</v>
      </c>
      <c r="L8" s="40" t="s">
        <v>84</v>
      </c>
      <c r="M8" s="39" t="s">
        <v>83</v>
      </c>
      <c r="N8" s="40" t="s">
        <v>84</v>
      </c>
      <c r="O8" s="90"/>
      <c r="P8" s="76"/>
    </row>
    <row r="9" spans="1:17" ht="15" x14ac:dyDescent="0.25">
      <c r="A9" s="7" t="s">
        <v>1</v>
      </c>
      <c r="B9" s="8"/>
      <c r="C9" s="77" t="s">
        <v>3</v>
      </c>
      <c r="D9" s="78"/>
      <c r="E9" s="9"/>
      <c r="F9" s="10"/>
      <c r="G9" s="10"/>
      <c r="H9" s="10"/>
      <c r="I9" s="11"/>
      <c r="J9" s="10">
        <f>SUM(J10:J21)</f>
        <v>440</v>
      </c>
      <c r="K9" s="10">
        <f>SUM(K10:K21)</f>
        <v>0</v>
      </c>
      <c r="L9" s="36">
        <f t="shared" ref="L9:L45" si="0">K9*100/J9</f>
        <v>0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56</v>
      </c>
      <c r="E10" s="17" t="s">
        <v>9</v>
      </c>
      <c r="F10" s="18">
        <v>201</v>
      </c>
      <c r="G10" s="18" t="s">
        <v>88</v>
      </c>
      <c r="H10" s="18">
        <v>2</v>
      </c>
      <c r="I10" s="11" t="s">
        <v>86</v>
      </c>
      <c r="J10" s="18">
        <v>34</v>
      </c>
      <c r="K10" s="18"/>
      <c r="L10" s="36">
        <f t="shared" si="0"/>
        <v>0</v>
      </c>
      <c r="M10" s="18"/>
      <c r="N10" s="11">
        <f t="shared" si="1"/>
        <v>0</v>
      </c>
      <c r="O10" s="11"/>
      <c r="P10" s="19" t="s">
        <v>103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89</v>
      </c>
      <c r="D11" s="42" t="s">
        <v>58</v>
      </c>
      <c r="E11" s="43" t="s">
        <v>11</v>
      </c>
      <c r="F11" s="44">
        <v>202</v>
      </c>
      <c r="G11" s="44" t="s">
        <v>88</v>
      </c>
      <c r="H11" s="44">
        <v>2</v>
      </c>
      <c r="I11" s="45" t="s">
        <v>131</v>
      </c>
      <c r="J11" s="44">
        <v>32</v>
      </c>
      <c r="K11" s="18"/>
      <c r="L11" s="36">
        <f t="shared" si="0"/>
        <v>0</v>
      </c>
      <c r="M11" s="18"/>
      <c r="N11" s="11">
        <f>M11*100/J21</f>
        <v>0</v>
      </c>
      <c r="O11" s="11"/>
      <c r="P11" s="19" t="s">
        <v>104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95</v>
      </c>
      <c r="D12" s="16" t="s">
        <v>96</v>
      </c>
      <c r="E12" s="17" t="s">
        <v>6</v>
      </c>
      <c r="F12" s="18">
        <v>203</v>
      </c>
      <c r="G12" s="18" t="s">
        <v>88</v>
      </c>
      <c r="H12" s="18">
        <v>2</v>
      </c>
      <c r="I12" s="11" t="s">
        <v>86</v>
      </c>
      <c r="J12" s="18">
        <v>44</v>
      </c>
      <c r="K12" s="44"/>
      <c r="L12" s="36">
        <f t="shared" si="0"/>
        <v>0</v>
      </c>
      <c r="M12" s="44"/>
      <c r="N12" s="46">
        <f>M12*100/J11</f>
        <v>0</v>
      </c>
      <c r="O12" s="46"/>
      <c r="P12" s="19" t="s">
        <v>105</v>
      </c>
      <c r="Q12" t="str">
        <f t="shared" si="2"/>
        <v>Vũ Văn Hùng</v>
      </c>
    </row>
    <row r="13" spans="1:17" ht="15" x14ac:dyDescent="0.25">
      <c r="A13" s="48">
        <v>4</v>
      </c>
      <c r="B13" s="49">
        <v>4</v>
      </c>
      <c r="C13" s="41" t="s">
        <v>118</v>
      </c>
      <c r="D13" s="42" t="s">
        <v>59</v>
      </c>
      <c r="E13" s="43" t="s">
        <v>12</v>
      </c>
      <c r="F13" s="44">
        <v>204</v>
      </c>
      <c r="G13" s="44" t="s">
        <v>88</v>
      </c>
      <c r="H13" s="44">
        <v>2</v>
      </c>
      <c r="I13" s="46" t="s">
        <v>86</v>
      </c>
      <c r="J13" s="44">
        <v>19</v>
      </c>
      <c r="K13" s="44"/>
      <c r="L13" s="36">
        <f t="shared" si="0"/>
        <v>0</v>
      </c>
      <c r="M13" s="44"/>
      <c r="N13" s="46">
        <f>M13*100/J18</f>
        <v>0</v>
      </c>
      <c r="O13" s="46"/>
      <c r="P13" s="19" t="s">
        <v>106</v>
      </c>
      <c r="Q13" t="str">
        <f t="shared" si="2"/>
        <v>Dương Đông  Hưng</v>
      </c>
    </row>
    <row r="14" spans="1:17" ht="15" x14ac:dyDescent="0.25">
      <c r="A14" s="48">
        <v>5</v>
      </c>
      <c r="B14" s="49">
        <v>5</v>
      </c>
      <c r="C14" s="41" t="s">
        <v>97</v>
      </c>
      <c r="D14" s="42" t="s">
        <v>63</v>
      </c>
      <c r="E14" s="50" t="s">
        <v>8</v>
      </c>
      <c r="F14" s="44">
        <v>205</v>
      </c>
      <c r="G14" s="44" t="s">
        <v>88</v>
      </c>
      <c r="H14" s="44">
        <v>2</v>
      </c>
      <c r="I14" s="68" t="s">
        <v>86</v>
      </c>
      <c r="J14" s="44">
        <v>18</v>
      </c>
      <c r="K14" s="44"/>
      <c r="L14" s="36">
        <f t="shared" si="0"/>
        <v>0</v>
      </c>
      <c r="M14" s="44"/>
      <c r="N14" s="46">
        <f>M14*100/J13</f>
        <v>0</v>
      </c>
      <c r="O14" s="46"/>
      <c r="P14" s="19" t="s">
        <v>107</v>
      </c>
      <c r="Q14" t="str">
        <f t="shared" si="2"/>
        <v>Bùi Trung  Kiên</v>
      </c>
    </row>
    <row r="15" spans="1:17" ht="15" x14ac:dyDescent="0.25">
      <c r="A15" s="48">
        <v>6</v>
      </c>
      <c r="B15" s="49">
        <v>6</v>
      </c>
      <c r="C15" s="41" t="str">
        <f t="shared" ref="C15:C44" si="3" xml:space="preserve"> LEFT(P15,LEN(P15)-LEN(D15))</f>
        <v xml:space="preserve">Dương Thị  </v>
      </c>
      <c r="D15" s="42" t="s">
        <v>60</v>
      </c>
      <c r="E15" s="51" t="s">
        <v>13</v>
      </c>
      <c r="F15" s="44">
        <v>106</v>
      </c>
      <c r="G15" s="44" t="s">
        <v>88</v>
      </c>
      <c r="H15" s="44">
        <v>2</v>
      </c>
      <c r="I15" s="45" t="s">
        <v>129</v>
      </c>
      <c r="J15" s="44">
        <v>51</v>
      </c>
      <c r="K15" s="44"/>
      <c r="L15" s="36">
        <f t="shared" si="0"/>
        <v>0</v>
      </c>
      <c r="M15" s="44"/>
      <c r="N15" s="46">
        <f t="shared" si="1"/>
        <v>0</v>
      </c>
      <c r="O15" s="46"/>
      <c r="P15" s="19" t="s">
        <v>108</v>
      </c>
      <c r="Q15" t="str">
        <f t="shared" si="2"/>
        <v>Dương Thị   Lan</v>
      </c>
    </row>
    <row r="16" spans="1:17" ht="15" x14ac:dyDescent="0.25">
      <c r="A16" s="48">
        <v>7</v>
      </c>
      <c r="B16" s="49">
        <v>7</v>
      </c>
      <c r="C16" s="52" t="s">
        <v>98</v>
      </c>
      <c r="D16" s="52" t="s">
        <v>55</v>
      </c>
      <c r="E16" s="53" t="s">
        <v>100</v>
      </c>
      <c r="F16" s="69">
        <v>301</v>
      </c>
      <c r="G16" s="44" t="s">
        <v>88</v>
      </c>
      <c r="H16" s="54">
        <v>2</v>
      </c>
      <c r="I16" s="46" t="s">
        <v>130</v>
      </c>
      <c r="J16" s="55">
        <v>45</v>
      </c>
      <c r="K16" s="44"/>
      <c r="L16" s="36">
        <f t="shared" si="0"/>
        <v>0</v>
      </c>
      <c r="M16" s="44"/>
      <c r="N16" s="46">
        <f>M16*100/J14</f>
        <v>0</v>
      </c>
      <c r="O16" s="46"/>
      <c r="P16" s="19" t="s">
        <v>109</v>
      </c>
      <c r="Q16" t="str">
        <f t="shared" si="2"/>
        <v>Trần Hữu Phúc</v>
      </c>
    </row>
    <row r="17" spans="1:17" ht="15.75" customHeight="1" x14ac:dyDescent="0.25">
      <c r="A17" s="48">
        <v>8</v>
      </c>
      <c r="B17" s="49">
        <v>8</v>
      </c>
      <c r="C17" s="41" t="str">
        <f t="shared" si="3"/>
        <v xml:space="preserve">Nguyễn Thị  </v>
      </c>
      <c r="D17" s="42" t="s">
        <v>55</v>
      </c>
      <c r="E17" s="51" t="s">
        <v>7</v>
      </c>
      <c r="F17" s="44">
        <v>303</v>
      </c>
      <c r="G17" s="44" t="s">
        <v>88</v>
      </c>
      <c r="H17" s="44">
        <v>2</v>
      </c>
      <c r="I17" s="46" t="s">
        <v>86</v>
      </c>
      <c r="J17" s="44">
        <v>49</v>
      </c>
      <c r="K17" s="44"/>
      <c r="L17" s="36">
        <f t="shared" si="0"/>
        <v>0</v>
      </c>
      <c r="M17" s="44"/>
      <c r="N17" s="46">
        <f t="shared" si="1"/>
        <v>0</v>
      </c>
      <c r="O17" s="46"/>
      <c r="P17" s="19" t="s">
        <v>110</v>
      </c>
      <c r="Q17" t="str">
        <f t="shared" si="2"/>
        <v>Nguyễn Thị   Phúc</v>
      </c>
    </row>
    <row r="18" spans="1:17" ht="15" x14ac:dyDescent="0.25">
      <c r="A18" s="48">
        <v>9</v>
      </c>
      <c r="B18" s="49">
        <v>9</v>
      </c>
      <c r="C18" s="41" t="s">
        <v>92</v>
      </c>
      <c r="D18" s="42" t="s">
        <v>93</v>
      </c>
      <c r="E18" s="51" t="s">
        <v>10</v>
      </c>
      <c r="F18" s="44">
        <v>306</v>
      </c>
      <c r="G18" s="44" t="s">
        <v>88</v>
      </c>
      <c r="H18" s="44">
        <v>4</v>
      </c>
      <c r="I18" s="46" t="s">
        <v>86</v>
      </c>
      <c r="J18" s="44">
        <v>20</v>
      </c>
      <c r="K18" s="44"/>
      <c r="L18" s="36">
        <f t="shared" si="0"/>
        <v>0</v>
      </c>
      <c r="M18" s="44"/>
      <c r="N18" s="46">
        <f>M18*100/J20</f>
        <v>0</v>
      </c>
      <c r="O18" s="46"/>
      <c r="P18" s="19" t="s">
        <v>111</v>
      </c>
      <c r="Q18" t="str">
        <f t="shared" si="2"/>
        <v>Đoàn Thị Như  Quỳnh</v>
      </c>
    </row>
    <row r="19" spans="1:17" ht="15" x14ac:dyDescent="0.25">
      <c r="A19" s="48">
        <v>10</v>
      </c>
      <c r="B19" s="49">
        <v>10</v>
      </c>
      <c r="C19" s="52" t="s">
        <v>101</v>
      </c>
      <c r="D19" s="52" t="s">
        <v>99</v>
      </c>
      <c r="E19" s="53" t="s">
        <v>102</v>
      </c>
      <c r="F19" s="69">
        <v>305</v>
      </c>
      <c r="G19" s="44" t="s">
        <v>88</v>
      </c>
      <c r="H19" s="54">
        <v>2</v>
      </c>
      <c r="I19" s="46" t="s">
        <v>86</v>
      </c>
      <c r="J19" s="55">
        <v>48</v>
      </c>
      <c r="K19" s="44"/>
      <c r="L19" s="36">
        <f t="shared" si="0"/>
        <v>0</v>
      </c>
      <c r="M19" s="44"/>
      <c r="N19" s="46">
        <f>M19*100/J12</f>
        <v>0</v>
      </c>
      <c r="O19" s="46"/>
      <c r="P19" s="19" t="s">
        <v>112</v>
      </c>
      <c r="Q19" t="str">
        <f t="shared" si="2"/>
        <v>Bùi Thị Thêm</v>
      </c>
    </row>
    <row r="20" spans="1:17" ht="15" x14ac:dyDescent="0.25">
      <c r="A20" s="48">
        <v>11</v>
      </c>
      <c r="B20" s="49">
        <v>11</v>
      </c>
      <c r="C20" s="41" t="s">
        <v>132</v>
      </c>
      <c r="D20" s="42" t="s">
        <v>133</v>
      </c>
      <c r="E20" s="51" t="s">
        <v>5</v>
      </c>
      <c r="F20" s="44">
        <v>201</v>
      </c>
      <c r="G20" s="44" t="s">
        <v>88</v>
      </c>
      <c r="H20" s="44">
        <v>5</v>
      </c>
      <c r="I20" s="45">
        <v>10.11</v>
      </c>
      <c r="J20" s="44">
        <v>48</v>
      </c>
      <c r="K20" s="44"/>
      <c r="L20" s="36">
        <f t="shared" si="0"/>
        <v>0</v>
      </c>
      <c r="M20" s="44"/>
      <c r="N20" s="46"/>
      <c r="O20" s="46"/>
      <c r="P20" s="19" t="s">
        <v>113</v>
      </c>
      <c r="Q20" t="str">
        <f t="shared" si="2"/>
        <v>Nguyễn Thanh Tùng</v>
      </c>
    </row>
    <row r="21" spans="1:17" ht="15" x14ac:dyDescent="0.25">
      <c r="A21" s="48">
        <v>12</v>
      </c>
      <c r="B21" s="49">
        <v>12</v>
      </c>
      <c r="C21" s="41" t="s">
        <v>90</v>
      </c>
      <c r="D21" s="42" t="s">
        <v>91</v>
      </c>
      <c r="E21" s="51" t="s">
        <v>4</v>
      </c>
      <c r="F21" s="44">
        <v>307</v>
      </c>
      <c r="G21" s="44" t="s">
        <v>88</v>
      </c>
      <c r="H21" s="44">
        <v>2</v>
      </c>
      <c r="I21" s="46" t="s">
        <v>86</v>
      </c>
      <c r="J21" s="44">
        <v>32</v>
      </c>
      <c r="K21" s="44"/>
      <c r="L21" s="36">
        <f t="shared" si="0"/>
        <v>0</v>
      </c>
      <c r="M21" s="44"/>
      <c r="N21" s="46"/>
      <c r="O21" s="46"/>
      <c r="P21" s="19" t="s">
        <v>94</v>
      </c>
      <c r="Q21" t="str">
        <f t="shared" si="2"/>
        <v>Trần Thanh Tuyền</v>
      </c>
    </row>
    <row r="22" spans="1:17" ht="15" x14ac:dyDescent="0.25">
      <c r="A22" s="56" t="s">
        <v>2</v>
      </c>
      <c r="B22" s="57"/>
      <c r="C22" s="79" t="str">
        <f t="shared" si="3"/>
        <v>Khoa M&amp;CT</v>
      </c>
      <c r="D22" s="80"/>
      <c r="E22" s="58"/>
      <c r="F22" s="59"/>
      <c r="G22" s="59"/>
      <c r="H22" s="59"/>
      <c r="I22" s="46"/>
      <c r="J22" s="59">
        <f>SUM(J23:J26)</f>
        <v>26</v>
      </c>
      <c r="K22" s="60">
        <f>SUM(K23:K26)</f>
        <v>0</v>
      </c>
      <c r="L22" s="36">
        <f t="shared" si="0"/>
        <v>0</v>
      </c>
      <c r="M22" s="59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48">
        <v>13</v>
      </c>
      <c r="B23" s="49">
        <v>1</v>
      </c>
      <c r="C23" s="41" t="str">
        <f t="shared" si="3"/>
        <v xml:space="preserve">Tạ Văn </v>
      </c>
      <c r="D23" s="42" t="s">
        <v>63</v>
      </c>
      <c r="E23" s="61" t="s">
        <v>20</v>
      </c>
      <c r="F23" s="44">
        <v>206</v>
      </c>
      <c r="G23" s="44" t="s">
        <v>88</v>
      </c>
      <c r="H23" s="44">
        <v>2</v>
      </c>
      <c r="I23" s="46" t="s">
        <v>86</v>
      </c>
      <c r="J23" s="44"/>
      <c r="K23" s="44"/>
      <c r="L23" s="36"/>
      <c r="M23" s="44"/>
      <c r="N23" s="46" t="e">
        <f t="shared" si="1"/>
        <v>#DIV/0!</v>
      </c>
      <c r="O23" s="46"/>
      <c r="P23" s="19" t="s">
        <v>19</v>
      </c>
    </row>
    <row r="24" spans="1:17" ht="15" x14ac:dyDescent="0.25">
      <c r="A24" s="48">
        <v>14</v>
      </c>
      <c r="B24" s="49">
        <v>2</v>
      </c>
      <c r="C24" s="41" t="str">
        <f t="shared" si="3"/>
        <v xml:space="preserve">Vũ Đức </v>
      </c>
      <c r="D24" s="42" t="s">
        <v>62</v>
      </c>
      <c r="E24" s="61" t="s">
        <v>18</v>
      </c>
      <c r="F24" s="44">
        <v>308</v>
      </c>
      <c r="G24" s="44" t="s">
        <v>87</v>
      </c>
      <c r="H24" s="44">
        <v>2</v>
      </c>
      <c r="I24" s="46" t="s">
        <v>131</v>
      </c>
      <c r="J24" s="44">
        <v>9</v>
      </c>
      <c r="K24" s="44"/>
      <c r="L24" s="36">
        <f t="shared" si="0"/>
        <v>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48">
        <v>15</v>
      </c>
      <c r="B25" s="49">
        <v>3</v>
      </c>
      <c r="C25" s="41" t="str">
        <f t="shared" si="3"/>
        <v xml:space="preserve">Hồ Trung </v>
      </c>
      <c r="D25" s="42" t="s">
        <v>61</v>
      </c>
      <c r="E25" s="61" t="s">
        <v>16</v>
      </c>
      <c r="F25" s="44">
        <v>104</v>
      </c>
      <c r="G25" s="44" t="s">
        <v>88</v>
      </c>
      <c r="H25" s="44">
        <v>2</v>
      </c>
      <c r="I25" s="46" t="s">
        <v>130</v>
      </c>
      <c r="J25" s="44">
        <v>9</v>
      </c>
      <c r="K25" s="44"/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2">
        <v>16</v>
      </c>
      <c r="B26" s="49">
        <v>4</v>
      </c>
      <c r="C26" s="41" t="s">
        <v>122</v>
      </c>
      <c r="D26" s="42" t="s">
        <v>123</v>
      </c>
      <c r="E26" s="61" t="s">
        <v>117</v>
      </c>
      <c r="F26" s="44">
        <v>105</v>
      </c>
      <c r="G26" s="44" t="s">
        <v>88</v>
      </c>
      <c r="H26" s="44">
        <v>2</v>
      </c>
      <c r="I26" s="46" t="s">
        <v>129</v>
      </c>
      <c r="J26" s="44">
        <v>8</v>
      </c>
      <c r="K26" s="44"/>
      <c r="L26" s="36">
        <f t="shared" si="0"/>
        <v>0</v>
      </c>
      <c r="M26" s="44"/>
      <c r="N26" s="46"/>
      <c r="O26" s="46"/>
      <c r="P26" s="19" t="s">
        <v>127</v>
      </c>
    </row>
    <row r="27" spans="1:17" ht="15" customHeight="1" x14ac:dyDescent="0.25">
      <c r="A27" s="56" t="s">
        <v>21</v>
      </c>
      <c r="B27" s="57"/>
      <c r="C27" s="79" t="str">
        <f t="shared" si="3"/>
        <v>Khoa Kinh tế</v>
      </c>
      <c r="D27" s="80"/>
      <c r="E27" s="58"/>
      <c r="F27" s="59"/>
      <c r="G27" s="59"/>
      <c r="H27" s="59"/>
      <c r="I27" s="46"/>
      <c r="J27" s="59">
        <f>SUM(J28:J33)</f>
        <v>196</v>
      </c>
      <c r="K27" s="59">
        <f>SUM(K28:K33)</f>
        <v>0</v>
      </c>
      <c r="L27" s="36">
        <f t="shared" si="0"/>
        <v>0</v>
      </c>
      <c r="M27" s="59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48">
        <v>17</v>
      </c>
      <c r="B28" s="49">
        <v>1</v>
      </c>
      <c r="C28" s="41" t="str">
        <f t="shared" si="3"/>
        <v xml:space="preserve">Đặng Thị Thu </v>
      </c>
      <c r="D28" s="42" t="s">
        <v>65</v>
      </c>
      <c r="E28" s="63" t="s">
        <v>30</v>
      </c>
      <c r="F28" s="44">
        <v>106</v>
      </c>
      <c r="G28" s="44" t="s">
        <v>88</v>
      </c>
      <c r="H28" s="44">
        <v>2</v>
      </c>
      <c r="I28" s="46" t="s">
        <v>86</v>
      </c>
      <c r="J28" s="44">
        <v>7</v>
      </c>
      <c r="K28" s="44"/>
      <c r="L28" s="36">
        <f t="shared" si="0"/>
        <v>0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48">
        <v>18</v>
      </c>
      <c r="B29" s="49">
        <v>2</v>
      </c>
      <c r="C29" s="41" t="str">
        <f t="shared" si="3"/>
        <v xml:space="preserve">Bùi Thị Thúy </v>
      </c>
      <c r="D29" s="42" t="s">
        <v>57</v>
      </c>
      <c r="E29" s="51" t="s">
        <v>24</v>
      </c>
      <c r="F29" s="44">
        <v>101</v>
      </c>
      <c r="G29" s="44" t="s">
        <v>88</v>
      </c>
      <c r="H29" s="44">
        <v>3</v>
      </c>
      <c r="I29" s="46" t="s">
        <v>86</v>
      </c>
      <c r="J29" s="44">
        <v>59</v>
      </c>
      <c r="K29" s="44"/>
      <c r="L29" s="36">
        <f t="shared" si="0"/>
        <v>0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48">
        <v>19</v>
      </c>
      <c r="B30" s="49">
        <v>3</v>
      </c>
      <c r="C30" s="41" t="str">
        <f t="shared" si="3"/>
        <v xml:space="preserve">Nguyễn Thị Thu </v>
      </c>
      <c r="D30" s="42" t="s">
        <v>57</v>
      </c>
      <c r="E30" s="51" t="s">
        <v>28</v>
      </c>
      <c r="F30" s="44">
        <v>102</v>
      </c>
      <c r="G30" s="44" t="s">
        <v>88</v>
      </c>
      <c r="H30" s="44">
        <v>2</v>
      </c>
      <c r="I30" s="46" t="s">
        <v>86</v>
      </c>
      <c r="J30" s="44">
        <v>34</v>
      </c>
      <c r="K30" s="44"/>
      <c r="L30" s="36">
        <f t="shared" si="0"/>
        <v>0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48">
        <v>20</v>
      </c>
      <c r="B31" s="49">
        <v>4</v>
      </c>
      <c r="C31" s="52" t="s">
        <v>114</v>
      </c>
      <c r="D31" s="52" t="s">
        <v>64</v>
      </c>
      <c r="E31" s="53" t="s">
        <v>120</v>
      </c>
      <c r="F31" s="70">
        <v>103</v>
      </c>
      <c r="G31" s="64" t="s">
        <v>88</v>
      </c>
      <c r="H31" s="44">
        <v>2</v>
      </c>
      <c r="I31" s="46" t="s">
        <v>86</v>
      </c>
      <c r="J31" s="64">
        <v>51</v>
      </c>
      <c r="K31" s="44"/>
      <c r="L31" s="36">
        <f t="shared" si="0"/>
        <v>0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48">
        <v>21</v>
      </c>
      <c r="B32" s="49">
        <v>5</v>
      </c>
      <c r="C32" s="41" t="str">
        <f t="shared" si="3"/>
        <v xml:space="preserve">Trần T. Thanh </v>
      </c>
      <c r="D32" s="42" t="s">
        <v>64</v>
      </c>
      <c r="E32" s="43" t="s">
        <v>32</v>
      </c>
      <c r="F32" s="44">
        <v>104</v>
      </c>
      <c r="G32" s="44" t="s">
        <v>88</v>
      </c>
      <c r="H32" s="44">
        <v>2</v>
      </c>
      <c r="I32" s="46" t="s">
        <v>125</v>
      </c>
      <c r="J32" s="44">
        <v>6</v>
      </c>
      <c r="K32" s="44"/>
      <c r="L32" s="36">
        <f t="shared" si="0"/>
        <v>0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48">
        <v>22</v>
      </c>
      <c r="B33" s="49">
        <v>6</v>
      </c>
      <c r="C33" s="41" t="s">
        <v>115</v>
      </c>
      <c r="D33" s="65" t="s">
        <v>116</v>
      </c>
      <c r="E33" s="50" t="s">
        <v>26</v>
      </c>
      <c r="F33" s="44">
        <v>105</v>
      </c>
      <c r="G33" s="44" t="s">
        <v>88</v>
      </c>
      <c r="H33" s="44">
        <v>2</v>
      </c>
      <c r="I33" s="46" t="s">
        <v>86</v>
      </c>
      <c r="J33" s="44">
        <v>39</v>
      </c>
      <c r="K33" s="44"/>
      <c r="L33" s="36">
        <f t="shared" si="0"/>
        <v>0</v>
      </c>
      <c r="M33" s="44"/>
      <c r="N33" s="46"/>
      <c r="O33" s="46"/>
      <c r="P33" s="19"/>
    </row>
    <row r="34" spans="1:16" ht="15" x14ac:dyDescent="0.25">
      <c r="A34" s="66" t="s">
        <v>33</v>
      </c>
      <c r="B34" s="67"/>
      <c r="C34" s="79" t="str">
        <f t="shared" si="3"/>
        <v>Khoa CKĐL</v>
      </c>
      <c r="D34" s="80"/>
      <c r="E34" s="58"/>
      <c r="F34" s="59"/>
      <c r="G34" s="59"/>
      <c r="H34" s="59"/>
      <c r="I34" s="46"/>
      <c r="J34" s="59">
        <f>SUM(J35:J37)</f>
        <v>55</v>
      </c>
      <c r="K34" s="59">
        <f>SUM(K35:K37)</f>
        <v>0</v>
      </c>
      <c r="L34" s="36">
        <f t="shared" si="0"/>
        <v>0</v>
      </c>
      <c r="M34" s="59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67</v>
      </c>
      <c r="E35" s="20" t="s">
        <v>39</v>
      </c>
      <c r="F35" s="18">
        <v>307</v>
      </c>
      <c r="G35" s="18" t="s">
        <v>87</v>
      </c>
      <c r="H35" s="18">
        <v>2</v>
      </c>
      <c r="I35" s="11" t="s">
        <v>86</v>
      </c>
      <c r="J35" s="18">
        <v>14</v>
      </c>
      <c r="K35" s="18"/>
      <c r="L35" s="36">
        <f t="shared" si="0"/>
        <v>0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72</v>
      </c>
      <c r="E36" s="20" t="s">
        <v>35</v>
      </c>
      <c r="F36" s="18">
        <v>307</v>
      </c>
      <c r="G36" s="18" t="s">
        <v>87</v>
      </c>
      <c r="H36" s="18">
        <v>3</v>
      </c>
      <c r="I36" s="11" t="s">
        <v>86</v>
      </c>
      <c r="J36" s="18">
        <v>16</v>
      </c>
      <c r="K36" s="18"/>
      <c r="L36" s="36">
        <f t="shared" si="0"/>
        <v>0</v>
      </c>
      <c r="M36" s="18"/>
      <c r="N36" s="11">
        <f t="shared" si="1"/>
        <v>0</v>
      </c>
      <c r="O36" s="11"/>
      <c r="P36" s="19" t="s">
        <v>71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66</v>
      </c>
      <c r="E37" s="20" t="s">
        <v>37</v>
      </c>
      <c r="F37" s="18">
        <v>207</v>
      </c>
      <c r="G37" s="18" t="s">
        <v>88</v>
      </c>
      <c r="H37" s="18">
        <v>2</v>
      </c>
      <c r="I37" s="11" t="s">
        <v>86</v>
      </c>
      <c r="J37" s="18">
        <v>25</v>
      </c>
      <c r="K37" s="18"/>
      <c r="L37" s="36">
        <f t="shared" si="0"/>
        <v>0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77" t="str">
        <f t="shared" si="3"/>
        <v>Khoa CNTT</v>
      </c>
      <c r="D38" s="78"/>
      <c r="E38" s="30"/>
      <c r="F38" s="10"/>
      <c r="G38" s="10"/>
      <c r="H38" s="10"/>
      <c r="I38" s="11"/>
      <c r="J38" s="10">
        <f>SUM(J39:J41)</f>
        <v>38</v>
      </c>
      <c r="K38" s="10">
        <f>K39+K40+K41</f>
        <v>0</v>
      </c>
      <c r="L38" s="36">
        <f t="shared" si="0"/>
        <v>0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57</v>
      </c>
      <c r="E39" s="17" t="s">
        <v>43</v>
      </c>
      <c r="F39" s="18">
        <v>301</v>
      </c>
      <c r="G39" s="18" t="s">
        <v>87</v>
      </c>
      <c r="H39" s="18">
        <v>2</v>
      </c>
      <c r="I39" s="11" t="s">
        <v>86</v>
      </c>
      <c r="J39" s="18">
        <v>14</v>
      </c>
      <c r="K39" s="18"/>
      <c r="L39" s="36">
        <f t="shared" si="0"/>
        <v>0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68</v>
      </c>
      <c r="E40" s="17" t="s">
        <v>45</v>
      </c>
      <c r="F40" s="18">
        <v>302</v>
      </c>
      <c r="G40" s="18" t="s">
        <v>87</v>
      </c>
      <c r="H40" s="18">
        <v>2</v>
      </c>
      <c r="I40" s="11" t="s">
        <v>86</v>
      </c>
      <c r="J40" s="18">
        <v>13</v>
      </c>
      <c r="K40" s="18"/>
      <c r="L40" s="36">
        <f t="shared" si="0"/>
        <v>0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115</v>
      </c>
      <c r="D41" s="16" t="s">
        <v>121</v>
      </c>
      <c r="E41" s="21" t="s">
        <v>119</v>
      </c>
      <c r="F41" s="18">
        <v>303</v>
      </c>
      <c r="G41" s="18" t="s">
        <v>87</v>
      </c>
      <c r="H41" s="18">
        <v>2</v>
      </c>
      <c r="I41" s="11" t="s">
        <v>86</v>
      </c>
      <c r="J41" s="18">
        <v>11</v>
      </c>
      <c r="K41" s="18"/>
      <c r="L41" s="36">
        <f t="shared" si="0"/>
        <v>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77" t="str">
        <f t="shared" si="3"/>
        <v>Khoa TĐĐC</v>
      </c>
      <c r="D42" s="78"/>
      <c r="E42" s="24"/>
      <c r="F42" s="10"/>
      <c r="G42" s="10"/>
      <c r="H42" s="10"/>
      <c r="I42" s="11"/>
      <c r="J42" s="10">
        <f>SUM(J43:J44)</f>
        <v>13</v>
      </c>
      <c r="K42" s="10">
        <f>K43+K44</f>
        <v>0</v>
      </c>
      <c r="L42" s="36">
        <f t="shared" si="0"/>
        <v>0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69</v>
      </c>
      <c r="E43" s="17" t="s">
        <v>48</v>
      </c>
      <c r="F43" s="18">
        <v>304</v>
      </c>
      <c r="G43" s="18" t="s">
        <v>87</v>
      </c>
      <c r="H43" s="18">
        <v>2</v>
      </c>
      <c r="I43" s="11" t="s">
        <v>86</v>
      </c>
      <c r="J43" s="18">
        <v>7</v>
      </c>
      <c r="K43" s="18"/>
      <c r="L43" s="36">
        <f t="shared" si="0"/>
        <v>0</v>
      </c>
      <c r="M43" s="18"/>
      <c r="N43" s="11">
        <f t="shared" si="1"/>
        <v>0</v>
      </c>
      <c r="O43" s="11"/>
      <c r="P43" s="19" t="s">
        <v>73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70</v>
      </c>
      <c r="E44" s="26" t="s">
        <v>50</v>
      </c>
      <c r="F44" s="18">
        <v>305</v>
      </c>
      <c r="G44" s="18" t="s">
        <v>87</v>
      </c>
      <c r="H44" s="18">
        <v>2</v>
      </c>
      <c r="I44" s="11" t="s">
        <v>86</v>
      </c>
      <c r="J44" s="18">
        <v>6</v>
      </c>
      <c r="K44" s="18"/>
      <c r="L44" s="36">
        <f t="shared" si="0"/>
        <v>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3" t="s">
        <v>52</v>
      </c>
      <c r="B45" s="94"/>
      <c r="C45" s="94"/>
      <c r="D45" s="94"/>
      <c r="E45" s="95"/>
      <c r="F45" s="10"/>
      <c r="G45" s="10"/>
      <c r="H45" s="10"/>
      <c r="I45" s="31"/>
      <c r="J45" s="10">
        <f>J9+J22+J27+J34+J38+J42</f>
        <v>768</v>
      </c>
      <c r="K45" s="47">
        <f>K9+K22+K27+K34+K38+K42</f>
        <v>0</v>
      </c>
      <c r="L45" s="36">
        <f t="shared" si="0"/>
        <v>0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126</v>
      </c>
    </row>
  </sheetData>
  <mergeCells count="22">
    <mergeCell ref="A5:N5"/>
    <mergeCell ref="A1:C1"/>
    <mergeCell ref="D1:N1"/>
    <mergeCell ref="A2:C2"/>
    <mergeCell ref="D2:N2"/>
    <mergeCell ref="A4:N4"/>
    <mergeCell ref="O7:O8"/>
    <mergeCell ref="P7:P8"/>
    <mergeCell ref="C9:D9"/>
    <mergeCell ref="C22:D22"/>
    <mergeCell ref="C27:D27"/>
    <mergeCell ref="C7:D8"/>
    <mergeCell ref="E7:E8"/>
    <mergeCell ref="F7:F8"/>
    <mergeCell ref="G7:G8"/>
    <mergeCell ref="H7:I7"/>
    <mergeCell ref="C34:D34"/>
    <mergeCell ref="C38:D38"/>
    <mergeCell ref="C42:D42"/>
    <mergeCell ref="A45:E45"/>
    <mergeCell ref="J7:N7"/>
    <mergeCell ref="A7:B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2018-09-24T01:07:08Z</cp:lastPrinted>
  <dcterms:created xsi:type="dcterms:W3CDTF">2017-10-09T05:18:45Z</dcterms:created>
  <dcterms:modified xsi:type="dcterms:W3CDTF">2018-10-01T08:56:29Z</dcterms:modified>
</cp:coreProperties>
</file>